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ROREM¥Statistic\"/>
    </mc:Choice>
  </mc:AlternateContent>
  <xr:revisionPtr revIDLastSave="0" documentId="8_{CC50D966-27B9-4C17-A419-E0DAD7A464CF}" xr6:coauthVersionLast="47" xr6:coauthVersionMax="47" xr10:uidLastSave="{00000000-0000-0000-0000-000000000000}"/>
  <bookViews>
    <workbookView xWindow="1485" yWindow="255" windowWidth="26790" windowHeight="15225" activeTab="1"/>
  </bookViews>
  <sheets>
    <sheet name="AstOccDatabase" sheetId="1" r:id="rId1"/>
    <sheet name="Sheet2" sheetId="2" r:id="rId2"/>
  </sheet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14" i="2" l="1"/>
  <c r="AL14" i="2"/>
  <c r="AM14" i="2"/>
  <c r="R175" i="2"/>
  <c r="Q175" i="2"/>
  <c r="O175" i="2"/>
  <c r="W174" i="2"/>
  <c r="Q174" i="2"/>
  <c r="O174" i="2"/>
  <c r="R174" i="2" s="1"/>
  <c r="W173" i="2"/>
  <c r="Q173" i="2"/>
  <c r="O173" i="2"/>
  <c r="R173" i="2" s="1"/>
  <c r="W172" i="2"/>
  <c r="R172" i="2"/>
  <c r="X172" i="2" s="1"/>
  <c r="Q172" i="2"/>
  <c r="O172" i="2"/>
  <c r="X171" i="2"/>
  <c r="R171" i="2"/>
  <c r="Q171" i="2"/>
  <c r="O171" i="2"/>
  <c r="W170" i="2"/>
  <c r="Q170" i="2"/>
  <c r="O170" i="2"/>
  <c r="R170" i="2" s="1"/>
  <c r="X169" i="2"/>
  <c r="Q169" i="2"/>
  <c r="O169" i="2"/>
  <c r="R169" i="2" s="1"/>
  <c r="Q168" i="2"/>
  <c r="O168" i="2"/>
  <c r="R168" i="2" s="1"/>
  <c r="X167" i="2"/>
  <c r="R167" i="2"/>
  <c r="Q167" i="2"/>
  <c r="O167" i="2"/>
  <c r="W166" i="2"/>
  <c r="Q166" i="2"/>
  <c r="O166" i="2"/>
  <c r="R166" i="2" s="1"/>
  <c r="X166" i="2" s="1"/>
  <c r="X165" i="2"/>
  <c r="Q165" i="2"/>
  <c r="O165" i="2"/>
  <c r="R165" i="2" s="1"/>
  <c r="W164" i="2"/>
  <c r="R164" i="2"/>
  <c r="Q164" i="2"/>
  <c r="O164" i="2"/>
  <c r="X163" i="2"/>
  <c r="R163" i="2"/>
  <c r="Q163" i="2"/>
  <c r="O163" i="2"/>
  <c r="W162" i="2"/>
  <c r="Q162" i="2"/>
  <c r="O162" i="2"/>
  <c r="R162" i="2" s="1"/>
  <c r="Q161" i="2"/>
  <c r="O161" i="2"/>
  <c r="R161" i="2" s="1"/>
  <c r="X161" i="2" s="1"/>
  <c r="W160" i="2"/>
  <c r="Q160" i="2"/>
  <c r="O160" i="2"/>
  <c r="R160" i="2" s="1"/>
  <c r="R159" i="2"/>
  <c r="X159" i="2" s="1"/>
  <c r="Q159" i="2"/>
  <c r="O159" i="2"/>
  <c r="W158" i="2"/>
  <c r="R158" i="2"/>
  <c r="Q158" i="2"/>
  <c r="O158" i="2"/>
  <c r="W157" i="2"/>
  <c r="Q157" i="2"/>
  <c r="O157" i="2"/>
  <c r="R157" i="2" s="1"/>
  <c r="X156" i="2"/>
  <c r="R156" i="2"/>
  <c r="Q156" i="2"/>
  <c r="O156" i="2"/>
  <c r="X155" i="2"/>
  <c r="R155" i="2"/>
  <c r="Q155" i="2"/>
  <c r="O155" i="2"/>
  <c r="W154" i="2"/>
  <c r="Q154" i="2"/>
  <c r="O154" i="2"/>
  <c r="R154" i="2" s="1"/>
  <c r="X153" i="2"/>
  <c r="W153" i="2"/>
  <c r="Q153" i="2"/>
  <c r="O153" i="2"/>
  <c r="R153" i="2" s="1"/>
  <c r="W152" i="2"/>
  <c r="R152" i="2"/>
  <c r="Q152" i="2"/>
  <c r="O152" i="2"/>
  <c r="R151" i="2"/>
  <c r="X151" i="2" s="1"/>
  <c r="Q151" i="2"/>
  <c r="O151" i="2"/>
  <c r="W150" i="2"/>
  <c r="R150" i="2"/>
  <c r="X150" i="2" s="1"/>
  <c r="Q150" i="2"/>
  <c r="O150" i="2"/>
  <c r="Q149" i="2"/>
  <c r="O149" i="2"/>
  <c r="R149" i="2" s="1"/>
  <c r="X149" i="2" s="1"/>
  <c r="X148" i="2"/>
  <c r="Q148" i="2"/>
  <c r="O148" i="2"/>
  <c r="R148" i="2" s="1"/>
  <c r="R147" i="2"/>
  <c r="X147" i="2" s="1"/>
  <c r="Q147" i="2"/>
  <c r="O147" i="2"/>
  <c r="W146" i="2"/>
  <c r="Q146" i="2"/>
  <c r="O146" i="2"/>
  <c r="R146" i="2" s="1"/>
  <c r="X146" i="2" s="1"/>
  <c r="X145" i="2"/>
  <c r="Q145" i="2"/>
  <c r="O145" i="2"/>
  <c r="R145" i="2" s="1"/>
  <c r="W144" i="2"/>
  <c r="Q144" i="2"/>
  <c r="O144" i="2"/>
  <c r="R144" i="2" s="1"/>
  <c r="X143" i="2"/>
  <c r="R143" i="2"/>
  <c r="Q143" i="2"/>
  <c r="O143" i="2"/>
  <c r="W142" i="2"/>
  <c r="R142" i="2"/>
  <c r="X142" i="2" s="1"/>
  <c r="Q142" i="2"/>
  <c r="O142" i="2"/>
  <c r="X141" i="2"/>
  <c r="Q141" i="2"/>
  <c r="O141" i="2"/>
  <c r="R141" i="2" s="1"/>
  <c r="W140" i="2"/>
  <c r="Q140" i="2"/>
  <c r="O140" i="2"/>
  <c r="R140" i="2" s="1"/>
  <c r="R139" i="2"/>
  <c r="Q139" i="2"/>
  <c r="O139" i="2"/>
  <c r="W138" i="2"/>
  <c r="Q138" i="2"/>
  <c r="O138" i="2"/>
  <c r="R138" i="2" s="1"/>
  <c r="X137" i="2"/>
  <c r="Q137" i="2"/>
  <c r="O137" i="2"/>
  <c r="R137" i="2" s="1"/>
  <c r="W136" i="2"/>
  <c r="Q136" i="2"/>
  <c r="O136" i="2"/>
  <c r="R136" i="2" s="1"/>
  <c r="R135" i="2"/>
  <c r="Q135" i="2"/>
  <c r="O135" i="2"/>
  <c r="W134" i="2"/>
  <c r="R134" i="2"/>
  <c r="Q134" i="2"/>
  <c r="O134" i="2"/>
  <c r="X133" i="2"/>
  <c r="Q133" i="2"/>
  <c r="O133" i="2"/>
  <c r="R133" i="2" s="1"/>
  <c r="R132" i="2"/>
  <c r="X132" i="2" s="1"/>
  <c r="Q132" i="2"/>
  <c r="O132" i="2"/>
  <c r="R131" i="2"/>
  <c r="Q131" i="2"/>
  <c r="O131" i="2"/>
  <c r="W130" i="2"/>
  <c r="Q130" i="2"/>
  <c r="O130" i="2"/>
  <c r="R130" i="2" s="1"/>
  <c r="X130" i="2" s="1"/>
  <c r="X129" i="2"/>
  <c r="R129" i="2"/>
  <c r="Q129" i="2"/>
  <c r="O129" i="2"/>
  <c r="Q128" i="2"/>
  <c r="O128" i="2"/>
  <c r="R128" i="2" s="1"/>
  <c r="X128" i="2" s="1"/>
  <c r="W127" i="2"/>
  <c r="Q127" i="2"/>
  <c r="O127" i="2"/>
  <c r="R127" i="2" s="1"/>
  <c r="X127" i="2" s="1"/>
  <c r="W126" i="2"/>
  <c r="R126" i="2"/>
  <c r="Q126" i="2"/>
  <c r="O126" i="2"/>
  <c r="X125" i="2"/>
  <c r="Q125" i="2"/>
  <c r="O125" i="2"/>
  <c r="R125" i="2" s="1"/>
  <c r="W124" i="2"/>
  <c r="Q124" i="2"/>
  <c r="O124" i="2"/>
  <c r="R124" i="2" s="1"/>
  <c r="R123" i="2"/>
  <c r="Q123" i="2"/>
  <c r="O123" i="2"/>
  <c r="Q122" i="2"/>
  <c r="O122" i="2"/>
  <c r="R122" i="2" s="1"/>
  <c r="X122" i="2" s="1"/>
  <c r="R121" i="2"/>
  <c r="X121" i="2" s="1"/>
  <c r="Q121" i="2"/>
  <c r="O121" i="2"/>
  <c r="W120" i="2"/>
  <c r="R120" i="2"/>
  <c r="Q120" i="2"/>
  <c r="O120" i="2"/>
  <c r="W119" i="2"/>
  <c r="Q119" i="2"/>
  <c r="O119" i="2"/>
  <c r="R119" i="2" s="1"/>
  <c r="X119" i="2" s="1"/>
  <c r="W118" i="2"/>
  <c r="Q118" i="2"/>
  <c r="O118" i="2"/>
  <c r="R118" i="2" s="1"/>
  <c r="X118" i="2" s="1"/>
  <c r="Q117" i="2"/>
  <c r="O117" i="2"/>
  <c r="R117" i="2" s="1"/>
  <c r="X117" i="2" s="1"/>
  <c r="W116" i="2"/>
  <c r="Q116" i="2"/>
  <c r="O116" i="2"/>
  <c r="R116" i="2" s="1"/>
  <c r="X116" i="2" s="1"/>
  <c r="Q115" i="2"/>
  <c r="O115" i="2"/>
  <c r="R115" i="2" s="1"/>
  <c r="Q114" i="2"/>
  <c r="O114" i="2"/>
  <c r="R114" i="2" s="1"/>
  <c r="Q113" i="2"/>
  <c r="O113" i="2"/>
  <c r="R113" i="2" s="1"/>
  <c r="Q112" i="2"/>
  <c r="O112" i="2"/>
  <c r="R112" i="2" s="1"/>
  <c r="W111" i="2"/>
  <c r="Q111" i="2"/>
  <c r="O111" i="2"/>
  <c r="R111" i="2" s="1"/>
  <c r="X111" i="2" s="1"/>
  <c r="W110" i="2"/>
  <c r="Q110" i="2"/>
  <c r="O110" i="2"/>
  <c r="R110" i="2" s="1"/>
  <c r="X110" i="2" s="1"/>
  <c r="W109" i="2"/>
  <c r="Q109" i="2"/>
  <c r="O109" i="2"/>
  <c r="R109" i="2" s="1"/>
  <c r="X109" i="2" s="1"/>
  <c r="W108" i="2"/>
  <c r="Q108" i="2"/>
  <c r="O108" i="2"/>
  <c r="R108" i="2" s="1"/>
  <c r="X108" i="2" s="1"/>
  <c r="Q107" i="2"/>
  <c r="O107" i="2"/>
  <c r="R107" i="2" s="1"/>
  <c r="X107" i="2" s="1"/>
  <c r="Q106" i="2"/>
  <c r="O106" i="2"/>
  <c r="R106" i="2" s="1"/>
  <c r="Q105" i="2"/>
  <c r="O105" i="2"/>
  <c r="R105" i="2" s="1"/>
  <c r="Q104" i="2"/>
  <c r="O104" i="2"/>
  <c r="R104" i="2" s="1"/>
  <c r="X104" i="2" s="1"/>
  <c r="Q103" i="2"/>
  <c r="O103" i="2"/>
  <c r="R103" i="2" s="1"/>
  <c r="X103" i="2" s="1"/>
  <c r="W102" i="2"/>
  <c r="Q102" i="2"/>
  <c r="O102" i="2"/>
  <c r="R102" i="2" s="1"/>
  <c r="W101" i="2"/>
  <c r="Q101" i="2"/>
  <c r="O101" i="2"/>
  <c r="R101" i="2" s="1"/>
  <c r="X101" i="2" s="1"/>
  <c r="W100" i="2"/>
  <c r="Q100" i="2"/>
  <c r="O100" i="2"/>
  <c r="R100" i="2" s="1"/>
  <c r="X100" i="2" s="1"/>
  <c r="Q99" i="2"/>
  <c r="O99" i="2"/>
  <c r="R99" i="2" s="1"/>
  <c r="X99" i="2" s="1"/>
  <c r="Q98" i="2"/>
  <c r="O98" i="2"/>
  <c r="R98" i="2" s="1"/>
  <c r="X97" i="2"/>
  <c r="W97" i="2"/>
  <c r="R97" i="2"/>
  <c r="Q97" i="2"/>
  <c r="O97" i="2"/>
  <c r="X96" i="2"/>
  <c r="R96" i="2"/>
  <c r="Q96" i="2"/>
  <c r="O96" i="2"/>
  <c r="W95" i="2"/>
  <c r="R95" i="2"/>
  <c r="Q95" i="2"/>
  <c r="O95" i="2"/>
  <c r="Q94" i="2"/>
  <c r="O94" i="2"/>
  <c r="R94" i="2" s="1"/>
  <c r="X93" i="2"/>
  <c r="W93" i="2"/>
  <c r="R93" i="2"/>
  <c r="Q93" i="2"/>
  <c r="O93" i="2"/>
  <c r="Q92" i="2"/>
  <c r="O92" i="2"/>
  <c r="R92" i="2" s="1"/>
  <c r="W91" i="2"/>
  <c r="R91" i="2"/>
  <c r="X91" i="2" s="1"/>
  <c r="Q91" i="2"/>
  <c r="O91" i="2"/>
  <c r="Q90" i="2"/>
  <c r="O90" i="2"/>
  <c r="R90" i="2" s="1"/>
  <c r="X89" i="2"/>
  <c r="Q89" i="2"/>
  <c r="O89" i="2"/>
  <c r="R89" i="2" s="1"/>
  <c r="X88" i="2"/>
  <c r="Q88" i="2"/>
  <c r="O88" i="2"/>
  <c r="R88" i="2" s="1"/>
  <c r="R87" i="2"/>
  <c r="X87" i="2" s="1"/>
  <c r="Q87" i="2"/>
  <c r="O87" i="2"/>
  <c r="Q86" i="2"/>
  <c r="O86" i="2"/>
  <c r="R86" i="2" s="1"/>
  <c r="X86" i="2" s="1"/>
  <c r="Q85" i="2"/>
  <c r="O85" i="2"/>
  <c r="R85" i="2" s="1"/>
  <c r="X85" i="2" s="1"/>
  <c r="Q84" i="2"/>
  <c r="O84" i="2"/>
  <c r="R84" i="2" s="1"/>
  <c r="X83" i="2"/>
  <c r="W83" i="2"/>
  <c r="R83" i="2"/>
  <c r="Q83" i="2"/>
  <c r="O83" i="2"/>
  <c r="X82" i="2"/>
  <c r="W82" i="2"/>
  <c r="Q82" i="2"/>
  <c r="O82" i="2"/>
  <c r="R82" i="2" s="1"/>
  <c r="R81" i="2"/>
  <c r="Q81" i="2"/>
  <c r="O81" i="2"/>
  <c r="X80" i="2"/>
  <c r="W80" i="2"/>
  <c r="Q80" i="2"/>
  <c r="O80" i="2"/>
  <c r="R80" i="2" s="1"/>
  <c r="W79" i="2"/>
  <c r="R79" i="2"/>
  <c r="Q79" i="2"/>
  <c r="O79" i="2"/>
  <c r="X78" i="2"/>
  <c r="W78" i="2"/>
  <c r="Q78" i="2"/>
  <c r="O78" i="2"/>
  <c r="R78" i="2" s="1"/>
  <c r="W77" i="2"/>
  <c r="R77" i="2"/>
  <c r="Q77" i="2"/>
  <c r="O77" i="2"/>
  <c r="X76" i="2"/>
  <c r="W76" i="2"/>
  <c r="Q76" i="2"/>
  <c r="O76" i="2"/>
  <c r="R76" i="2" s="1"/>
  <c r="W75" i="2"/>
  <c r="R75" i="2"/>
  <c r="Q75" i="2"/>
  <c r="O75" i="2"/>
  <c r="X74" i="2"/>
  <c r="W74" i="2"/>
  <c r="Q74" i="2"/>
  <c r="O74" i="2"/>
  <c r="R74" i="2" s="1"/>
  <c r="W73" i="2"/>
  <c r="R73" i="2"/>
  <c r="Q73" i="2"/>
  <c r="O73" i="2"/>
  <c r="X72" i="2"/>
  <c r="W72" i="2"/>
  <c r="Q72" i="2"/>
  <c r="O72" i="2"/>
  <c r="R72" i="2" s="1"/>
  <c r="W71" i="2"/>
  <c r="R71" i="2"/>
  <c r="Q71" i="2"/>
  <c r="O71" i="2"/>
  <c r="X70" i="2"/>
  <c r="W70" i="2"/>
  <c r="Q70" i="2"/>
  <c r="O70" i="2"/>
  <c r="R70" i="2" s="1"/>
  <c r="W69" i="2"/>
  <c r="R69" i="2"/>
  <c r="Q69" i="2"/>
  <c r="O69" i="2"/>
  <c r="X68" i="2"/>
  <c r="W68" i="2"/>
  <c r="Q68" i="2"/>
  <c r="O68" i="2"/>
  <c r="R68" i="2" s="1"/>
  <c r="W67" i="2"/>
  <c r="R67" i="2"/>
  <c r="Q67" i="2"/>
  <c r="O67" i="2"/>
  <c r="X66" i="2"/>
  <c r="W66" i="2"/>
  <c r="Q66" i="2"/>
  <c r="O66" i="2"/>
  <c r="R66" i="2" s="1"/>
  <c r="W65" i="2"/>
  <c r="R65" i="2"/>
  <c r="Q65" i="2"/>
  <c r="O65" i="2"/>
  <c r="X64" i="2"/>
  <c r="W64" i="2"/>
  <c r="Q64" i="2"/>
  <c r="O64" i="2"/>
  <c r="R64" i="2" s="1"/>
  <c r="W63" i="2"/>
  <c r="R63" i="2"/>
  <c r="Q63" i="2"/>
  <c r="O63" i="2"/>
  <c r="X62" i="2"/>
  <c r="W62" i="2"/>
  <c r="Q62" i="2"/>
  <c r="O62" i="2"/>
  <c r="R62" i="2" s="1"/>
  <c r="W61" i="2"/>
  <c r="R61" i="2"/>
  <c r="Q61" i="2"/>
  <c r="O61" i="2"/>
  <c r="X60" i="2"/>
  <c r="W60" i="2"/>
  <c r="Q60" i="2"/>
  <c r="O60" i="2"/>
  <c r="R60" i="2" s="1"/>
  <c r="W59" i="2"/>
  <c r="R59" i="2"/>
  <c r="Q59" i="2"/>
  <c r="O59" i="2"/>
  <c r="X58" i="2"/>
  <c r="W58" i="2"/>
  <c r="Q58" i="2"/>
  <c r="O58" i="2"/>
  <c r="R58" i="2" s="1"/>
  <c r="W57" i="2"/>
  <c r="R57" i="2"/>
  <c r="Q57" i="2"/>
  <c r="O57" i="2"/>
  <c r="X56" i="2"/>
  <c r="W56" i="2"/>
  <c r="Q56" i="2"/>
  <c r="O56" i="2"/>
  <c r="R56" i="2" s="1"/>
  <c r="W55" i="2"/>
  <c r="R55" i="2"/>
  <c r="Q55" i="2"/>
  <c r="O55" i="2"/>
  <c r="X54" i="2"/>
  <c r="W54" i="2"/>
  <c r="Q54" i="2"/>
  <c r="O54" i="2"/>
  <c r="R54" i="2" s="1"/>
  <c r="W53" i="2"/>
  <c r="R53" i="2"/>
  <c r="Q53" i="2"/>
  <c r="O53" i="2"/>
  <c r="X52" i="2"/>
  <c r="W52" i="2"/>
  <c r="Q52" i="2"/>
  <c r="O52" i="2"/>
  <c r="R52" i="2" s="1"/>
  <c r="W51" i="2"/>
  <c r="R51" i="2"/>
  <c r="Q51" i="2"/>
  <c r="O51" i="2"/>
  <c r="X50" i="2"/>
  <c r="W50" i="2"/>
  <c r="Q50" i="2"/>
  <c r="O50" i="2"/>
  <c r="R50" i="2" s="1"/>
  <c r="W49" i="2"/>
  <c r="R49" i="2"/>
  <c r="Q49" i="2"/>
  <c r="O49" i="2"/>
  <c r="X48" i="2"/>
  <c r="W48" i="2"/>
  <c r="Q48" i="2"/>
  <c r="O48" i="2"/>
  <c r="R48" i="2" s="1"/>
  <c r="W47" i="2"/>
  <c r="R47" i="2"/>
  <c r="Q47" i="2"/>
  <c r="O47" i="2"/>
  <c r="X46" i="2"/>
  <c r="W46" i="2"/>
  <c r="Q46" i="2"/>
  <c r="O46" i="2"/>
  <c r="R46" i="2" s="1"/>
  <c r="W45" i="2"/>
  <c r="R45" i="2"/>
  <c r="Q45" i="2"/>
  <c r="O45" i="2"/>
  <c r="X44" i="2"/>
  <c r="W44" i="2"/>
  <c r="Q44" i="2"/>
  <c r="O44" i="2"/>
  <c r="R44" i="2" s="1"/>
  <c r="W43" i="2"/>
  <c r="R43" i="2"/>
  <c r="Q43" i="2"/>
  <c r="O43" i="2"/>
  <c r="X42" i="2"/>
  <c r="W42" i="2"/>
  <c r="Q42" i="2"/>
  <c r="O42" i="2"/>
  <c r="R42" i="2" s="1"/>
  <c r="Q41" i="2"/>
  <c r="O41" i="2"/>
  <c r="R41" i="2" s="1"/>
  <c r="X40" i="2"/>
  <c r="W40" i="2"/>
  <c r="Q40" i="2"/>
  <c r="O40" i="2"/>
  <c r="R40" i="2" s="1"/>
  <c r="Q39" i="2"/>
  <c r="O39" i="2"/>
  <c r="R39" i="2" s="1"/>
  <c r="Q38" i="2"/>
  <c r="O38" i="2"/>
  <c r="R38" i="2" s="1"/>
  <c r="X38" i="2" s="1"/>
  <c r="R37" i="2"/>
  <c r="X37" i="2" s="1"/>
  <c r="Q37" i="2"/>
  <c r="O37" i="2"/>
  <c r="R36" i="2"/>
  <c r="X36" i="2" s="1"/>
  <c r="Q36" i="2"/>
  <c r="O36" i="2"/>
  <c r="W35" i="2"/>
  <c r="R35" i="2"/>
  <c r="X35" i="2" s="1"/>
  <c r="Q35" i="2"/>
  <c r="O35" i="2"/>
  <c r="X34" i="2"/>
  <c r="W34" i="2"/>
  <c r="R34" i="2"/>
  <c r="Q34" i="2"/>
  <c r="O34" i="2"/>
  <c r="W33" i="2"/>
  <c r="R33" i="2"/>
  <c r="Q33" i="2"/>
  <c r="O33" i="2"/>
  <c r="W32" i="2"/>
  <c r="R32" i="2"/>
  <c r="Q32" i="2"/>
  <c r="O32" i="2"/>
  <c r="R31" i="2"/>
  <c r="X31" i="2" s="1"/>
  <c r="Q31" i="2"/>
  <c r="O31" i="2"/>
  <c r="W30" i="2"/>
  <c r="Q30" i="2"/>
  <c r="O30" i="2"/>
  <c r="R30" i="2" s="1"/>
  <c r="R29" i="2"/>
  <c r="Q29" i="2"/>
  <c r="O29" i="2"/>
  <c r="W28" i="2"/>
  <c r="R28" i="2"/>
  <c r="Q28" i="2"/>
  <c r="O28" i="2"/>
  <c r="R27" i="2"/>
  <c r="X27" i="2" s="1"/>
  <c r="Q27" i="2"/>
  <c r="O27" i="2"/>
  <c r="W26" i="2"/>
  <c r="Q26" i="2"/>
  <c r="O26" i="2"/>
  <c r="R26" i="2" s="1"/>
  <c r="W25" i="2"/>
  <c r="R25" i="2"/>
  <c r="X25" i="2" s="1"/>
  <c r="Q25" i="2"/>
  <c r="O25" i="2"/>
  <c r="Q24" i="2"/>
  <c r="O24" i="2"/>
  <c r="R24" i="2" s="1"/>
  <c r="X24" i="2" s="1"/>
  <c r="W23" i="2"/>
  <c r="R23" i="2"/>
  <c r="X23" i="2" s="1"/>
  <c r="Q23" i="2"/>
  <c r="O23" i="2"/>
  <c r="Q22" i="2"/>
  <c r="O22" i="2"/>
  <c r="R22" i="2" s="1"/>
  <c r="Q21" i="2"/>
  <c r="O21" i="2"/>
  <c r="R21" i="2" s="1"/>
  <c r="X21" i="2" s="1"/>
  <c r="Q20" i="2"/>
  <c r="O20" i="2"/>
  <c r="R20" i="2" s="1"/>
  <c r="X19" i="2"/>
  <c r="Q19" i="2"/>
  <c r="O19" i="2"/>
  <c r="R19" i="2" s="1"/>
  <c r="Q18" i="2"/>
  <c r="O18" i="2"/>
  <c r="R18" i="2" s="1"/>
  <c r="X18" i="2" s="1"/>
  <c r="X17" i="2"/>
  <c r="Q17" i="2"/>
  <c r="O17" i="2"/>
  <c r="R17" i="2" s="1"/>
  <c r="W16" i="2"/>
  <c r="Q16" i="2"/>
  <c r="O16" i="2"/>
  <c r="R16" i="2" s="1"/>
  <c r="X15" i="2"/>
  <c r="Q15" i="2"/>
  <c r="O15" i="2"/>
  <c r="R15" i="2" s="1"/>
  <c r="Q14" i="2"/>
  <c r="O14" i="2"/>
  <c r="R14" i="2" s="1"/>
  <c r="W13" i="2"/>
  <c r="R13" i="2"/>
  <c r="Q13" i="2"/>
  <c r="O13" i="2"/>
  <c r="W12" i="2"/>
  <c r="Q12" i="2"/>
  <c r="O12" i="2"/>
  <c r="R12" i="2" s="1"/>
  <c r="R11" i="2"/>
  <c r="X11" i="2" s="1"/>
  <c r="Q11" i="2"/>
  <c r="O11" i="2"/>
  <c r="W10" i="2"/>
  <c r="R10" i="2"/>
  <c r="Q10" i="2"/>
  <c r="O10" i="2"/>
  <c r="Q9" i="2"/>
  <c r="O9" i="2"/>
  <c r="R9" i="2" s="1"/>
  <c r="X9" i="2" s="1"/>
  <c r="W8" i="2"/>
  <c r="Q8" i="2"/>
  <c r="O8" i="2"/>
  <c r="R8" i="2" s="1"/>
  <c r="Q7" i="2"/>
  <c r="O7" i="2"/>
  <c r="R7" i="2" s="1"/>
  <c r="X7" i="2" s="1"/>
  <c r="W6" i="2"/>
  <c r="Q6" i="2"/>
  <c r="O6" i="2"/>
  <c r="R6" i="2" s="1"/>
  <c r="Q5" i="2"/>
  <c r="O5" i="2"/>
  <c r="R5" i="2" s="1"/>
  <c r="X5" i="2" s="1"/>
  <c r="W4" i="2"/>
  <c r="Q4" i="2"/>
  <c r="O4" i="2"/>
  <c r="R4" i="2" s="1"/>
  <c r="X6" i="2" l="1"/>
  <c r="X4" i="2"/>
  <c r="T2" i="2" a="1"/>
  <c r="X8" i="2"/>
  <c r="X16" i="2"/>
  <c r="X10" i="2"/>
  <c r="W9" i="2"/>
  <c r="X92" i="2"/>
  <c r="X124" i="2"/>
  <c r="W5" i="2"/>
  <c r="W7" i="2"/>
  <c r="X13" i="2"/>
  <c r="X41" i="2"/>
  <c r="W15" i="2"/>
  <c r="X20" i="2"/>
  <c r="X22" i="2"/>
  <c r="X90" i="2"/>
  <c r="W14" i="2"/>
  <c r="W17" i="2"/>
  <c r="X12" i="2"/>
  <c r="W20" i="2"/>
  <c r="X39" i="2"/>
  <c r="X84" i="2"/>
  <c r="X30" i="2"/>
  <c r="X14" i="2"/>
  <c r="X26" i="2"/>
  <c r="X29" i="2"/>
  <c r="W31" i="2"/>
  <c r="W103" i="2"/>
  <c r="W18" i="2"/>
  <c r="W22" i="2"/>
  <c r="W84" i="2"/>
  <c r="W92" i="2"/>
  <c r="W113" i="2"/>
  <c r="W121" i="2"/>
  <c r="W141" i="2"/>
  <c r="X160" i="2"/>
  <c r="W27" i="2"/>
  <c r="W11" i="2"/>
  <c r="W19" i="2"/>
  <c r="W36" i="2"/>
  <c r="W37" i="2"/>
  <c r="X95" i="2"/>
  <c r="X102" i="2"/>
  <c r="X115" i="2"/>
  <c r="X135" i="2"/>
  <c r="W137" i="2"/>
  <c r="W139" i="2"/>
  <c r="X154" i="2"/>
  <c r="X174" i="2"/>
  <c r="W86" i="2"/>
  <c r="X123" i="2"/>
  <c r="X139" i="2"/>
  <c r="W163" i="2"/>
  <c r="W38" i="2"/>
  <c r="W21" i="2"/>
  <c r="W24" i="2"/>
  <c r="W29" i="2"/>
  <c r="W39" i="2"/>
  <c r="W81" i="2"/>
  <c r="W98" i="2"/>
  <c r="X112" i="2"/>
  <c r="W125" i="2"/>
  <c r="X140" i="2"/>
  <c r="X152" i="2"/>
  <c r="X158" i="2"/>
  <c r="X170" i="2"/>
  <c r="X43" i="2"/>
  <c r="X45" i="2"/>
  <c r="X47" i="2"/>
  <c r="X49" i="2"/>
  <c r="X51" i="2"/>
  <c r="X53" i="2"/>
  <c r="X55" i="2"/>
  <c r="X57" i="2"/>
  <c r="X59" i="2"/>
  <c r="X61" i="2"/>
  <c r="X63" i="2"/>
  <c r="X65" i="2"/>
  <c r="X67" i="2"/>
  <c r="X69" i="2"/>
  <c r="X71" i="2"/>
  <c r="X73" i="2"/>
  <c r="X75" i="2"/>
  <c r="X77" i="2"/>
  <c r="X79" i="2"/>
  <c r="W112" i="2"/>
  <c r="W117" i="2"/>
  <c r="X120" i="2"/>
  <c r="W122" i="2"/>
  <c r="X131" i="2"/>
  <c r="X136" i="2"/>
  <c r="X138" i="2"/>
  <c r="W149" i="2"/>
  <c r="X28" i="2"/>
  <c r="X32" i="2"/>
  <c r="X33" i="2"/>
  <c r="W41" i="2"/>
  <c r="X81" i="2"/>
  <c r="W88" i="2"/>
  <c r="X98" i="2"/>
  <c r="X106" i="2"/>
  <c r="W114" i="2"/>
  <c r="W133" i="2"/>
  <c r="X144" i="2"/>
  <c r="W151" i="2"/>
  <c r="W155" i="2"/>
  <c r="W87" i="2"/>
  <c r="W89" i="2"/>
  <c r="X94" i="2"/>
  <c r="W106" i="2"/>
  <c r="W94" i="2"/>
  <c r="X105" i="2"/>
  <c r="X168" i="2"/>
  <c r="W96" i="2"/>
  <c r="W105" i="2"/>
  <c r="X114" i="2"/>
  <c r="W148" i="2"/>
  <c r="X157" i="2"/>
  <c r="X162" i="2"/>
  <c r="W168" i="2"/>
  <c r="W85" i="2"/>
  <c r="W90" i="2"/>
  <c r="W104" i="2"/>
  <c r="X113" i="2"/>
  <c r="W123" i="2"/>
  <c r="X134" i="2"/>
  <c r="W159" i="2"/>
  <c r="W165" i="2"/>
  <c r="X173" i="2"/>
  <c r="W169" i="2"/>
  <c r="X164" i="2"/>
  <c r="W175" i="2"/>
  <c r="W171" i="2"/>
  <c r="X175" i="2"/>
  <c r="W147" i="2"/>
  <c r="W129" i="2"/>
  <c r="W135" i="2"/>
  <c r="W161" i="2"/>
  <c r="W167" i="2"/>
  <c r="W99" i="2"/>
  <c r="W107" i="2"/>
  <c r="W115" i="2"/>
  <c r="X126" i="2"/>
  <c r="W128" i="2"/>
  <c r="W131" i="2"/>
  <c r="W143" i="2"/>
  <c r="W145" i="2"/>
  <c r="W156" i="2"/>
  <c r="W132" i="2"/>
  <c r="U2" i="2" l="1"/>
  <c r="T2" i="2"/>
  <c r="T132" i="2" l="1"/>
  <c r="U132" i="2" s="1"/>
  <c r="T115" i="2"/>
  <c r="U115" i="2" s="1"/>
  <c r="T107" i="2"/>
  <c r="U107" i="2" s="1"/>
  <c r="T99" i="2"/>
  <c r="U99" i="2" s="1"/>
  <c r="Y129" i="2"/>
  <c r="AK32" i="2"/>
  <c r="AU21" i="2"/>
  <c r="AP14" i="2"/>
  <c r="Y131" i="2"/>
  <c r="T111" i="2"/>
  <c r="U111" i="2" s="1"/>
  <c r="T130" i="2"/>
  <c r="U130" i="2" s="1"/>
  <c r="T124" i="2"/>
  <c r="U124" i="2" s="1"/>
  <c r="Y118" i="2"/>
  <c r="T116" i="2"/>
  <c r="U116" i="2" s="1"/>
  <c r="Y83" i="2"/>
  <c r="AP21" i="2"/>
  <c r="Y127" i="2"/>
  <c r="T119" i="2"/>
  <c r="U119" i="2" s="1"/>
  <c r="Y109" i="2"/>
  <c r="Y79" i="2"/>
  <c r="Y77" i="2"/>
  <c r="Y75" i="2"/>
  <c r="Y73" i="2"/>
  <c r="Y71" i="2"/>
  <c r="Y69" i="2"/>
  <c r="Y67" i="2"/>
  <c r="Y65" i="2"/>
  <c r="Y63" i="2"/>
  <c r="Y61" i="2"/>
  <c r="Y59" i="2"/>
  <c r="Y57" i="2"/>
  <c r="Y55" i="2"/>
  <c r="Y53" i="2"/>
  <c r="Y51" i="2"/>
  <c r="Y49" i="2"/>
  <c r="Y47" i="2"/>
  <c r="Y45" i="2"/>
  <c r="Y43" i="2"/>
  <c r="AK36" i="2"/>
  <c r="AU32" i="2"/>
  <c r="Y32" i="2"/>
  <c r="Y28" i="2"/>
  <c r="T25" i="2"/>
  <c r="U25" i="2" s="1"/>
  <c r="Y23" i="2"/>
  <c r="Y13" i="2"/>
  <c r="Y102" i="2"/>
  <c r="Y91" i="2"/>
  <c r="T29" i="2"/>
  <c r="U29" i="2" s="1"/>
  <c r="AK25" i="2"/>
  <c r="AK10" i="2"/>
  <c r="T10" i="2"/>
  <c r="U10" i="2" s="1"/>
  <c r="Y110" i="2"/>
  <c r="T104" i="2"/>
  <c r="U104" i="2" s="1"/>
  <c r="T98" i="2"/>
  <c r="U98" i="2" s="1"/>
  <c r="Y93" i="2"/>
  <c r="T90" i="2"/>
  <c r="U90" i="2" s="1"/>
  <c r="T80" i="2"/>
  <c r="U80" i="2" s="1"/>
  <c r="T78" i="2"/>
  <c r="U78" i="2" s="1"/>
  <c r="T76" i="2"/>
  <c r="U76" i="2" s="1"/>
  <c r="T74" i="2"/>
  <c r="U74" i="2" s="1"/>
  <c r="T72" i="2"/>
  <c r="U72" i="2" s="1"/>
  <c r="T70" i="2"/>
  <c r="U70" i="2" s="1"/>
  <c r="T68" i="2"/>
  <c r="U68" i="2" s="1"/>
  <c r="T66" i="2"/>
  <c r="U66" i="2" s="1"/>
  <c r="T64" i="2"/>
  <c r="U64" i="2" s="1"/>
  <c r="T62" i="2"/>
  <c r="U62" i="2" s="1"/>
  <c r="T60" i="2"/>
  <c r="U60" i="2" s="1"/>
  <c r="T58" i="2"/>
  <c r="U58" i="2" s="1"/>
  <c r="T56" i="2"/>
  <c r="U56" i="2" s="1"/>
  <c r="T54" i="2"/>
  <c r="U54" i="2" s="1"/>
  <c r="T52" i="2"/>
  <c r="U52" i="2" s="1"/>
  <c r="T50" i="2"/>
  <c r="U50" i="2" s="1"/>
  <c r="T48" i="2"/>
  <c r="U48" i="2" s="1"/>
  <c r="T46" i="2"/>
  <c r="U46" i="2" s="1"/>
  <c r="T44" i="2"/>
  <c r="U44" i="2" s="1"/>
  <c r="T42" i="2"/>
  <c r="U42" i="2" s="1"/>
  <c r="Y39" i="2"/>
  <c r="AP32" i="2"/>
  <c r="Y115" i="2"/>
  <c r="Y107" i="2"/>
  <c r="T102" i="2"/>
  <c r="U102" i="2" s="1"/>
  <c r="Y85" i="2"/>
  <c r="T82" i="2"/>
  <c r="U82" i="2" s="1"/>
  <c r="AU36" i="2"/>
  <c r="T32" i="2"/>
  <c r="U32" i="2" s="1"/>
  <c r="T28" i="2"/>
  <c r="U28" i="2" s="1"/>
  <c r="T23" i="2"/>
  <c r="U23" i="2" s="1"/>
  <c r="Y100" i="2"/>
  <c r="Y99" i="2"/>
  <c r="Y95" i="2"/>
  <c r="T40" i="2"/>
  <c r="U40" i="2" s="1"/>
  <c r="Y37" i="2"/>
  <c r="Y26" i="2"/>
  <c r="Y113" i="2"/>
  <c r="T110" i="2"/>
  <c r="U110" i="2" s="1"/>
  <c r="T105" i="2"/>
  <c r="U105" i="2" s="1"/>
  <c r="T84" i="2"/>
  <c r="U84" i="2" s="1"/>
  <c r="Y30" i="2"/>
  <c r="T118" i="2"/>
  <c r="U118" i="2" s="1"/>
  <c r="Y116" i="2"/>
  <c r="T113" i="2"/>
  <c r="U113" i="2" s="1"/>
  <c r="Y108" i="2"/>
  <c r="Y97" i="2"/>
  <c r="AP36" i="2"/>
  <c r="AU25" i="2"/>
  <c r="Y25" i="2"/>
  <c r="T22" i="2"/>
  <c r="U22" i="2" s="1"/>
  <c r="T21" i="2"/>
  <c r="U21" i="2" s="1"/>
  <c r="Y10" i="2"/>
  <c r="Y8" i="2"/>
  <c r="Y6" i="2"/>
  <c r="Y4" i="2"/>
  <c r="T30" i="2"/>
  <c r="U30" i="2" s="1"/>
  <c r="T100" i="2"/>
  <c r="U100" i="2" s="1"/>
  <c r="T94" i="2"/>
  <c r="U94" i="2" s="1"/>
  <c r="Y34" i="2"/>
  <c r="Y29" i="2"/>
  <c r="AK21" i="2"/>
  <c r="AP10" i="2"/>
  <c r="T108" i="2"/>
  <c r="U108" i="2" s="1"/>
  <c r="T26" i="2"/>
  <c r="U26" i="2" s="1"/>
  <c r="AP25" i="2"/>
  <c r="Y27" i="2"/>
  <c r="Y22" i="2"/>
  <c r="Y7" i="2"/>
  <c r="Y16" i="2"/>
  <c r="Y5" i="2"/>
  <c r="AU10" i="2"/>
  <c r="T6" i="2"/>
  <c r="U6" i="2" s="1"/>
  <c r="T4" i="2"/>
  <c r="U4" i="2" s="1"/>
  <c r="AU14" i="2"/>
  <c r="T8" i="2"/>
  <c r="U8" i="2" s="1"/>
  <c r="Y24" i="2"/>
  <c r="T19" i="2"/>
  <c r="U19" i="2" s="1"/>
  <c r="T24" i="2"/>
  <c r="U24" i="2" s="1"/>
  <c r="T5" i="2"/>
  <c r="U5" i="2" s="1"/>
  <c r="Y141" i="2"/>
  <c r="Y18" i="2"/>
  <c r="Y44" i="2"/>
  <c r="T57" i="2"/>
  <c r="U57" i="2" s="1"/>
  <c r="Y60" i="2"/>
  <c r="T73" i="2"/>
  <c r="U73" i="2" s="1"/>
  <c r="Y76" i="2"/>
  <c r="T125" i="2"/>
  <c r="U125" i="2" s="1"/>
  <c r="Y35" i="2"/>
  <c r="Y149" i="2"/>
  <c r="T122" i="2"/>
  <c r="U122" i="2" s="1"/>
  <c r="Y41" i="2"/>
  <c r="T144" i="2"/>
  <c r="U144" i="2" s="1"/>
  <c r="Y157" i="2"/>
  <c r="T129" i="2"/>
  <c r="U129" i="2" s="1"/>
  <c r="T146" i="2"/>
  <c r="U146" i="2" s="1"/>
  <c r="Y124" i="2"/>
  <c r="T134" i="2"/>
  <c r="U134" i="2" s="1"/>
  <c r="Y11" i="2"/>
  <c r="T103" i="2"/>
  <c r="U103" i="2" s="1"/>
  <c r="Y38" i="2"/>
  <c r="T27" i="2"/>
  <c r="U27" i="2" s="1"/>
  <c r="Y139" i="2"/>
  <c r="Y42" i="2"/>
  <c r="T55" i="2"/>
  <c r="U55" i="2" s="1"/>
  <c r="Y58" i="2"/>
  <c r="T71" i="2"/>
  <c r="U71" i="2" s="1"/>
  <c r="Y74" i="2"/>
  <c r="Y112" i="2"/>
  <c r="T112" i="2"/>
  <c r="U112" i="2" s="1"/>
  <c r="T11" i="2"/>
  <c r="U11" i="2" s="1"/>
  <c r="T36" i="2"/>
  <c r="U36" i="2" s="1"/>
  <c r="T14" i="2"/>
  <c r="U14" i="2" s="1"/>
  <c r="Y9" i="2"/>
  <c r="T12" i="2"/>
  <c r="U12" i="2" s="1"/>
  <c r="T86" i="2"/>
  <c r="U86" i="2" s="1"/>
  <c r="T137" i="2"/>
  <c r="U137" i="2" s="1"/>
  <c r="T33" i="2"/>
  <c r="U33" i="2" s="1"/>
  <c r="T49" i="2"/>
  <c r="U49" i="2" s="1"/>
  <c r="Y52" i="2"/>
  <c r="T65" i="2"/>
  <c r="U65" i="2" s="1"/>
  <c r="Y68" i="2"/>
  <c r="T81" i="2"/>
  <c r="U81" i="2" s="1"/>
  <c r="T89" i="2"/>
  <c r="U89" i="2" s="1"/>
  <c r="T88" i="2"/>
  <c r="U88" i="2" s="1"/>
  <c r="T155" i="2"/>
  <c r="U155" i="2" s="1"/>
  <c r="Y82" i="2"/>
  <c r="T123" i="2"/>
  <c r="U123" i="2" s="1"/>
  <c r="T165" i="2"/>
  <c r="U165" i="2" s="1"/>
  <c r="T96" i="2"/>
  <c r="U96" i="2" s="1"/>
  <c r="Y159" i="2"/>
  <c r="Y152" i="2"/>
  <c r="T169" i="2"/>
  <c r="U169" i="2" s="1"/>
  <c r="T128" i="2"/>
  <c r="U128" i="2" s="1"/>
  <c r="T173" i="2"/>
  <c r="U173" i="2" s="1"/>
  <c r="Y167" i="2"/>
  <c r="T97" i="2"/>
  <c r="U97" i="2" s="1"/>
  <c r="Y143" i="2"/>
  <c r="Y17" i="2"/>
  <c r="Y36" i="2"/>
  <c r="T13" i="2"/>
  <c r="U13" i="2" s="1"/>
  <c r="Y40" i="2"/>
  <c r="T163" i="2"/>
  <c r="U163" i="2" s="1"/>
  <c r="T34" i="2"/>
  <c r="U34" i="2" s="1"/>
  <c r="T53" i="2"/>
  <c r="U53" i="2" s="1"/>
  <c r="Y56" i="2"/>
  <c r="T69" i="2"/>
  <c r="U69" i="2" s="1"/>
  <c r="Y72" i="2"/>
  <c r="Y122" i="2"/>
  <c r="T133" i="2"/>
  <c r="U133" i="2" s="1"/>
  <c r="T114" i="2"/>
  <c r="U114" i="2" s="1"/>
  <c r="Y151" i="2"/>
  <c r="Y19" i="2"/>
  <c r="T9" i="2"/>
  <c r="U9" i="2" s="1"/>
  <c r="T51" i="2"/>
  <c r="U51" i="2" s="1"/>
  <c r="Y70" i="2"/>
  <c r="Y31" i="2"/>
  <c r="Y88" i="2"/>
  <c r="Y155" i="2"/>
  <c r="Y94" i="2"/>
  <c r="Y96" i="2"/>
  <c r="T120" i="2"/>
  <c r="U120" i="2" s="1"/>
  <c r="Y165" i="2"/>
  <c r="Y140" i="2"/>
  <c r="Y90" i="2"/>
  <c r="Y105" i="2"/>
  <c r="Y119" i="2"/>
  <c r="T175" i="2"/>
  <c r="U175" i="2" s="1"/>
  <c r="T161" i="2"/>
  <c r="U161" i="2" s="1"/>
  <c r="T91" i="2"/>
  <c r="U91" i="2" s="1"/>
  <c r="T170" i="2"/>
  <c r="U170" i="2" s="1"/>
  <c r="T142" i="2"/>
  <c r="U142" i="2" s="1"/>
  <c r="T166" i="2"/>
  <c r="U166" i="2" s="1"/>
  <c r="Y161" i="2"/>
  <c r="T160" i="2"/>
  <c r="U160" i="2" s="1"/>
  <c r="Y154" i="2"/>
  <c r="T127" i="2"/>
  <c r="U127" i="2" s="1"/>
  <c r="Y150" i="2"/>
  <c r="Y174" i="2"/>
  <c r="T121" i="2"/>
  <c r="U121" i="2" s="1"/>
  <c r="Y137" i="2"/>
  <c r="T41" i="2"/>
  <c r="U41" i="2" s="1"/>
  <c r="Y46" i="2"/>
  <c r="T59" i="2"/>
  <c r="U59" i="2" s="1"/>
  <c r="Y98" i="2"/>
  <c r="Y144" i="2"/>
  <c r="Y15" i="2"/>
  <c r="T38" i="2"/>
  <c r="U38" i="2" s="1"/>
  <c r="T45" i="2"/>
  <c r="U45" i="2" s="1"/>
  <c r="Y64" i="2"/>
  <c r="T77" i="2"/>
  <c r="U77" i="2" s="1"/>
  <c r="Y111" i="2"/>
  <c r="T148" i="2"/>
  <c r="U148" i="2" s="1"/>
  <c r="T140" i="2"/>
  <c r="U140" i="2" s="1"/>
  <c r="T109" i="2"/>
  <c r="U109" i="2" s="1"/>
  <c r="Y169" i="2"/>
  <c r="Y136" i="2"/>
  <c r="Y130" i="2"/>
  <c r="T93" i="2"/>
  <c r="U93" i="2" s="1"/>
  <c r="Y164" i="2"/>
  <c r="T20" i="2"/>
  <c r="U20" i="2" s="1"/>
  <c r="Y78" i="2"/>
  <c r="T117" i="2"/>
  <c r="U117" i="2" s="1"/>
  <c r="T37" i="2"/>
  <c r="U37" i="2" s="1"/>
  <c r="T101" i="2"/>
  <c r="U101" i="2" s="1"/>
  <c r="Y126" i="2"/>
  <c r="T95" i="2"/>
  <c r="U95" i="2" s="1"/>
  <c r="T17" i="2"/>
  <c r="U17" i="2" s="1"/>
  <c r="T15" i="2"/>
  <c r="U15" i="2" s="1"/>
  <c r="Y14" i="2"/>
  <c r="Y86" i="2"/>
  <c r="Y21" i="2"/>
  <c r="Y92" i="2"/>
  <c r="T47" i="2"/>
  <c r="U47" i="2" s="1"/>
  <c r="Y66" i="2"/>
  <c r="T79" i="2"/>
  <c r="U79" i="2" s="1"/>
  <c r="T149" i="2"/>
  <c r="U149" i="2" s="1"/>
  <c r="T151" i="2"/>
  <c r="U151" i="2" s="1"/>
  <c r="Y168" i="2"/>
  <c r="T126" i="2"/>
  <c r="U126" i="2" s="1"/>
  <c r="Y175" i="2"/>
  <c r="T136" i="2"/>
  <c r="U136" i="2" s="1"/>
  <c r="T131" i="2"/>
  <c r="U131" i="2" s="1"/>
  <c r="Y145" i="2"/>
  <c r="T153" i="2"/>
  <c r="U153" i="2" s="1"/>
  <c r="T154" i="2"/>
  <c r="U154" i="2" s="1"/>
  <c r="T164" i="2"/>
  <c r="U164" i="2" s="1"/>
  <c r="T150" i="2"/>
  <c r="U150" i="2" s="1"/>
  <c r="T174" i="2"/>
  <c r="U174" i="2" s="1"/>
  <c r="T85" i="2"/>
  <c r="U85" i="2" s="1"/>
  <c r="Y171" i="2"/>
  <c r="Y173" i="2"/>
  <c r="T156" i="2"/>
  <c r="U156" i="2" s="1"/>
  <c r="T138" i="2"/>
  <c r="U138" i="2" s="1"/>
  <c r="T172" i="2"/>
  <c r="U172" i="2" s="1"/>
  <c r="Y166" i="2"/>
  <c r="Y89" i="2"/>
  <c r="Y20" i="2"/>
  <c r="T31" i="2"/>
  <c r="U31" i="2" s="1"/>
  <c r="Y87" i="2"/>
  <c r="Y163" i="2"/>
  <c r="T16" i="2"/>
  <c r="U16" i="2" s="1"/>
  <c r="Y54" i="2"/>
  <c r="T67" i="2"/>
  <c r="U67" i="2" s="1"/>
  <c r="Y117" i="2"/>
  <c r="Y106" i="2"/>
  <c r="Y101" i="2"/>
  <c r="T159" i="2"/>
  <c r="U159" i="2" s="1"/>
  <c r="T152" i="2"/>
  <c r="U152" i="2" s="1"/>
  <c r="Y156" i="2"/>
  <c r="T167" i="2"/>
  <c r="U167" i="2" s="1"/>
  <c r="Y153" i="2"/>
  <c r="Y138" i="2"/>
  <c r="Y162" i="2"/>
  <c r="Y172" i="2"/>
  <c r="Y134" i="2"/>
  <c r="Y158" i="2"/>
  <c r="T158" i="2"/>
  <c r="U158" i="2" s="1"/>
  <c r="T92" i="2"/>
  <c r="U92" i="2" s="1"/>
  <c r="Y62" i="2"/>
  <c r="Y81" i="2"/>
  <c r="Y104" i="2"/>
  <c r="T162" i="2"/>
  <c r="U162" i="2" s="1"/>
  <c r="T7" i="2"/>
  <c r="U7" i="2" s="1"/>
  <c r="Y121" i="2"/>
  <c r="Y33" i="2"/>
  <c r="Y48" i="2"/>
  <c r="T61" i="2"/>
  <c r="U61" i="2" s="1"/>
  <c r="Y80" i="2"/>
  <c r="Y133" i="2"/>
  <c r="T87" i="2"/>
  <c r="U87" i="2" s="1"/>
  <c r="T106" i="2"/>
  <c r="U106" i="2" s="1"/>
  <c r="T168" i="2"/>
  <c r="U168" i="2" s="1"/>
  <c r="T83" i="2"/>
  <c r="U83" i="2" s="1"/>
  <c r="T171" i="2"/>
  <c r="U171" i="2" s="1"/>
  <c r="T147" i="2"/>
  <c r="U147" i="2" s="1"/>
  <c r="T135" i="2"/>
  <c r="U135" i="2" s="1"/>
  <c r="T39" i="2"/>
  <c r="U39" i="2" s="1"/>
  <c r="T141" i="2"/>
  <c r="U141" i="2" s="1"/>
  <c r="T139" i="2"/>
  <c r="U139" i="2" s="1"/>
  <c r="T43" i="2"/>
  <c r="U43" i="2" s="1"/>
  <c r="T75" i="2"/>
  <c r="U75" i="2" s="1"/>
  <c r="Y125" i="2"/>
  <c r="Y114" i="2"/>
  <c r="Y123" i="2"/>
  <c r="Y147" i="2"/>
  <c r="Y135" i="2"/>
  <c r="Y142" i="2"/>
  <c r="Y12" i="2"/>
  <c r="Y103" i="2"/>
  <c r="Y84" i="2"/>
  <c r="Y50" i="2"/>
  <c r="T63" i="2"/>
  <c r="U63" i="2" s="1"/>
  <c r="T18" i="2"/>
  <c r="U18" i="2" s="1"/>
  <c r="T35" i="2"/>
  <c r="U35" i="2" s="1"/>
  <c r="Y120" i="2"/>
  <c r="Y148" i="2"/>
  <c r="Y128" i="2"/>
  <c r="T143" i="2"/>
  <c r="U143" i="2" s="1"/>
  <c r="Y160" i="2"/>
  <c r="Y146" i="2"/>
  <c r="Y170" i="2"/>
  <c r="T157" i="2"/>
  <c r="U157" i="2" s="1"/>
  <c r="T145" i="2"/>
  <c r="U145" i="2" s="1"/>
  <c r="Y132" i="2"/>
  <c r="U3" i="2" l="1"/>
  <c r="AA174" i="2" l="1"/>
  <c r="AC132" i="2"/>
  <c r="Z162" i="2"/>
  <c r="AA130" i="2"/>
  <c r="AW32" i="2"/>
  <c r="AB166" i="2"/>
  <c r="AA145" i="2"/>
  <c r="AA90" i="2"/>
  <c r="AC126" i="2"/>
  <c r="AB140" i="2"/>
  <c r="Z98" i="2"/>
  <c r="AL25" i="2"/>
  <c r="AL10" i="2"/>
  <c r="AC110" i="2"/>
  <c r="Z39" i="2"/>
  <c r="Z22" i="2"/>
  <c r="Z143" i="2"/>
  <c r="Z85" i="2"/>
  <c r="AW36" i="2"/>
  <c r="AB94" i="2"/>
  <c r="Z26" i="2"/>
  <c r="AC24" i="2"/>
  <c r="AA116" i="2"/>
  <c r="AR36" i="2"/>
  <c r="AB130" i="2"/>
  <c r="AB75" i="2"/>
  <c r="AB67" i="2"/>
  <c r="AB59" i="2"/>
  <c r="AB51" i="2"/>
  <c r="AB43" i="2"/>
  <c r="Z71" i="2"/>
  <c r="Z55" i="2"/>
  <c r="AV32" i="2"/>
  <c r="AA76" i="2"/>
  <c r="AA68" i="2"/>
  <c r="AA60" i="2"/>
  <c r="AA52" i="2"/>
  <c r="AA44" i="2"/>
  <c r="AQ25" i="2"/>
  <c r="AB138" i="2"/>
  <c r="AA106" i="2"/>
  <c r="AL36" i="2"/>
  <c r="AB8" i="2"/>
  <c r="AC6" i="2"/>
  <c r="AB26" i="2"/>
  <c r="AC17" i="2"/>
  <c r="AB21" i="2"/>
  <c r="Z70" i="2"/>
  <c r="AC117" i="2"/>
  <c r="AA104" i="2"/>
  <c r="AB115" i="2"/>
  <c r="AA172" i="2"/>
  <c r="AC40" i="2"/>
  <c r="AB10" i="2"/>
  <c r="AB62" i="2"/>
  <c r="AC7" i="2"/>
  <c r="AB113" i="2"/>
  <c r="AC75" i="2"/>
  <c r="AB114" i="2"/>
  <c r="Z111" i="2"/>
  <c r="Z119" i="2"/>
  <c r="AB100" i="2"/>
  <c r="Z9" i="2"/>
  <c r="Z88" i="2"/>
  <c r="AA35" i="2"/>
  <c r="AC63" i="2"/>
  <c r="AB117" i="2"/>
  <c r="AC45" i="2"/>
  <c r="AA26" i="2"/>
  <c r="AB143" i="2"/>
  <c r="AB155" i="2"/>
  <c r="AC35" i="2"/>
  <c r="AB165" i="2"/>
  <c r="AA93" i="2"/>
  <c r="AC53" i="2"/>
  <c r="AA140" i="2"/>
  <c r="Z105" i="2"/>
  <c r="AB74" i="2"/>
  <c r="AC87" i="2"/>
  <c r="Z131" i="2"/>
  <c r="AB102" i="2"/>
  <c r="AC143" i="2"/>
  <c r="Z141" i="2"/>
  <c r="Z76" i="2"/>
  <c r="AC95" i="2"/>
  <c r="AB173" i="2"/>
  <c r="AC142" i="2"/>
  <c r="AB25" i="2"/>
  <c r="AL32" i="2"/>
  <c r="Z94" i="2"/>
  <c r="AB57" i="2"/>
  <c r="AA166" i="2"/>
  <c r="Z124" i="2"/>
  <c r="AA102" i="2"/>
  <c r="Z118" i="2"/>
  <c r="AA157" i="2"/>
  <c r="Z160" i="2"/>
  <c r="Z136" i="2"/>
  <c r="Z83" i="2"/>
  <c r="AQ36" i="2"/>
  <c r="AB134" i="2"/>
  <c r="AB91" i="2"/>
  <c r="Z40" i="2"/>
  <c r="AA167" i="2"/>
  <c r="AB37" i="2"/>
  <c r="AV21" i="2"/>
  <c r="Z134" i="2"/>
  <c r="AA100" i="2"/>
  <c r="AA84" i="2"/>
  <c r="AA36" i="2"/>
  <c r="AA113" i="2"/>
  <c r="AW25" i="2"/>
  <c r="AB96" i="2"/>
  <c r="AM21" i="2"/>
  <c r="AB34" i="2"/>
  <c r="Z126" i="2"/>
  <c r="AA96" i="2"/>
  <c r="AC74" i="2"/>
  <c r="AC66" i="2"/>
  <c r="AC58" i="2"/>
  <c r="AC50" i="2"/>
  <c r="AC42" i="2"/>
  <c r="AA24" i="2"/>
  <c r="Z69" i="2"/>
  <c r="Z53" i="2"/>
  <c r="Z96" i="2"/>
  <c r="AA75" i="2"/>
  <c r="AA67" i="2"/>
  <c r="AA59" i="2"/>
  <c r="AA51" i="2"/>
  <c r="AA43" i="2"/>
  <c r="Z24" i="2"/>
  <c r="AB136" i="2"/>
  <c r="AC104" i="2"/>
  <c r="AA33" i="2"/>
  <c r="Z12" i="2"/>
  <c r="AC4" i="2"/>
  <c r="AM10" i="2"/>
  <c r="AC21" i="2"/>
  <c r="AC9" i="2"/>
  <c r="AA41" i="2"/>
  <c r="AB48" i="2"/>
  <c r="AB122" i="2"/>
  <c r="AC112" i="2"/>
  <c r="AA126" i="2"/>
  <c r="AA136" i="2"/>
  <c r="AC153" i="2"/>
  <c r="AB33" i="2"/>
  <c r="AA141" i="2"/>
  <c r="AC29" i="2"/>
  <c r="AC65" i="2"/>
  <c r="AA31" i="2"/>
  <c r="AB15" i="2"/>
  <c r="AB121" i="2"/>
  <c r="Z78" i="2"/>
  <c r="AC151" i="2"/>
  <c r="AC130" i="2"/>
  <c r="AB13" i="2"/>
  <c r="AC141" i="2"/>
  <c r="Z66" i="2"/>
  <c r="AC27" i="2"/>
  <c r="AC148" i="2"/>
  <c r="Z128" i="2"/>
  <c r="AC160" i="2"/>
  <c r="AB52" i="2"/>
  <c r="Z112" i="2"/>
  <c r="AB66" i="2"/>
  <c r="AB35" i="2"/>
  <c r="AB54" i="2"/>
  <c r="AC123" i="2"/>
  <c r="Z97" i="2"/>
  <c r="AB132" i="2"/>
  <c r="AB168" i="2"/>
  <c r="Z80" i="2"/>
  <c r="AC172" i="2"/>
  <c r="AB133" i="2"/>
  <c r="Z17" i="2"/>
  <c r="AC139" i="2"/>
  <c r="AC125" i="2"/>
  <c r="AC85" i="2"/>
  <c r="AB107" i="2"/>
  <c r="Z153" i="2"/>
  <c r="Z35" i="2"/>
  <c r="AB112" i="2"/>
  <c r="AA163" i="2"/>
  <c r="Z125" i="2"/>
  <c r="AB135" i="2"/>
  <c r="AC166" i="2"/>
  <c r="Z164" i="2"/>
  <c r="AA99" i="2"/>
  <c r="Z18" i="2"/>
  <c r="AC124" i="2"/>
  <c r="AB73" i="2"/>
  <c r="AB49" i="2"/>
  <c r="AC23" i="2"/>
  <c r="Z67" i="2"/>
  <c r="Z49" i="2"/>
  <c r="AA158" i="2"/>
  <c r="Z110" i="2"/>
  <c r="Z174" i="2"/>
  <c r="AA124" i="2"/>
  <c r="AR25" i="2"/>
  <c r="Z154" i="2"/>
  <c r="Z132" i="2"/>
  <c r="AC82" i="2"/>
  <c r="AR32" i="2"/>
  <c r="AC128" i="2"/>
  <c r="AC84" i="2"/>
  <c r="AA39" i="2"/>
  <c r="AA161" i="2"/>
  <c r="AC99" i="2"/>
  <c r="AB36" i="2"/>
  <c r="Z21" i="2"/>
  <c r="AB129" i="2"/>
  <c r="AA111" i="2"/>
  <c r="AB65" i="2"/>
  <c r="AB174" i="2"/>
  <c r="Z150" i="2"/>
  <c r="AB170" i="2"/>
  <c r="Z102" i="2"/>
  <c r="Z170" i="2"/>
  <c r="Z116" i="2"/>
  <c r="AB145" i="2"/>
  <c r="AB161" i="2"/>
  <c r="AM25" i="2"/>
  <c r="AA83" i="2"/>
  <c r="AA22" i="2"/>
  <c r="Z156" i="2"/>
  <c r="AB93" i="2"/>
  <c r="AQ32" i="2"/>
  <c r="AC19" i="2"/>
  <c r="AA128" i="2"/>
  <c r="AB30" i="2"/>
  <c r="AA105" i="2"/>
  <c r="AA87" i="2"/>
  <c r="AB16" i="2"/>
  <c r="AA119" i="2"/>
  <c r="AC80" i="2"/>
  <c r="AC72" i="2"/>
  <c r="AC64" i="2"/>
  <c r="AC56" i="2"/>
  <c r="AC48" i="2"/>
  <c r="AA34" i="2"/>
  <c r="Z65" i="2"/>
  <c r="Z47" i="2"/>
  <c r="AA153" i="2"/>
  <c r="AB81" i="2"/>
  <c r="AA73" i="2"/>
  <c r="AA65" i="2"/>
  <c r="AA57" i="2"/>
  <c r="AA49" i="2"/>
  <c r="AM36" i="2"/>
  <c r="Z127" i="2"/>
  <c r="AB90" i="2"/>
  <c r="Z6" i="2"/>
  <c r="AA13" i="2"/>
  <c r="AB4" i="2"/>
  <c r="AA19" i="2"/>
  <c r="AC15" i="2"/>
  <c r="Z54" i="2"/>
  <c r="AB80" i="2"/>
  <c r="AA159" i="2"/>
  <c r="AA91" i="2"/>
  <c r="AB46" i="2"/>
  <c r="AC155" i="2"/>
  <c r="AC59" i="2"/>
  <c r="AC98" i="2"/>
  <c r="Z11" i="2"/>
  <c r="AC20" i="2"/>
  <c r="AA32" i="2"/>
  <c r="AC47" i="2"/>
  <c r="AC149" i="2"/>
  <c r="AB12" i="2"/>
  <c r="Z64" i="2"/>
  <c r="AC36" i="2"/>
  <c r="Z173" i="2"/>
  <c r="AC90" i="2"/>
  <c r="AC113" i="2"/>
  <c r="AC37" i="2"/>
  <c r="Z144" i="2"/>
  <c r="AC136" i="2"/>
  <c r="Z27" i="2"/>
  <c r="AC38" i="2"/>
  <c r="Z140" i="2"/>
  <c r="AB157" i="2"/>
  <c r="Z159" i="2"/>
  <c r="AB42" i="2"/>
  <c r="AA101" i="2"/>
  <c r="AA169" i="2"/>
  <c r="AA162" i="2"/>
  <c r="AB142" i="2"/>
  <c r="AB154" i="2"/>
  <c r="Z93" i="2"/>
  <c r="AB160" i="2"/>
  <c r="Z115" i="2"/>
  <c r="Z172" i="2"/>
  <c r="AC118" i="2"/>
  <c r="AB156" i="2"/>
  <c r="Z108" i="2"/>
  <c r="AB120" i="2"/>
  <c r="Z82" i="2"/>
  <c r="Z33" i="2"/>
  <c r="AW21" i="2"/>
  <c r="AA134" i="2"/>
  <c r="AC92" i="2"/>
  <c r="AC30" i="2"/>
  <c r="AQ14" i="2"/>
  <c r="AA115" i="2"/>
  <c r="AC94" i="2"/>
  <c r="AA150" i="2"/>
  <c r="AM32" i="2"/>
  <c r="AQ21" i="2"/>
  <c r="Z135" i="2"/>
  <c r="AB29" i="2"/>
  <c r="AB79" i="2"/>
  <c r="AB71" i="2"/>
  <c r="AB63" i="2"/>
  <c r="AB55" i="2"/>
  <c r="AB47" i="2"/>
  <c r="AC32" i="2"/>
  <c r="AL21" i="2"/>
  <c r="AA81" i="2"/>
  <c r="Z63" i="2"/>
  <c r="Z45" i="2"/>
  <c r="AB144" i="2"/>
  <c r="AA80" i="2"/>
  <c r="AA72" i="2"/>
  <c r="AA64" i="2"/>
  <c r="AA56" i="2"/>
  <c r="AA48" i="2"/>
  <c r="Z16" i="2"/>
  <c r="AA122" i="2"/>
  <c r="AA82" i="2"/>
  <c r="AA7" i="2"/>
  <c r="AA9" i="2"/>
  <c r="AA92" i="2"/>
  <c r="AA27" i="2"/>
  <c r="AC100" i="2"/>
  <c r="AB152" i="2"/>
  <c r="AC170" i="2"/>
  <c r="AA12" i="2"/>
  <c r="AC91" i="2"/>
  <c r="AC49" i="2"/>
  <c r="AC16" i="2"/>
  <c r="Z62" i="2"/>
  <c r="AB125" i="2"/>
  <c r="Z36" i="2"/>
  <c r="AA168" i="2"/>
  <c r="AC171" i="2"/>
  <c r="Z50" i="2"/>
  <c r="AB76" i="2"/>
  <c r="AC96" i="2"/>
  <c r="Z84" i="2"/>
  <c r="AC108" i="2"/>
  <c r="AA129" i="2"/>
  <c r="AC127" i="2"/>
  <c r="AA95" i="2"/>
  <c r="Z13" i="2"/>
  <c r="AC71" i="2"/>
  <c r="Z114" i="2"/>
  <c r="AA30" i="2"/>
  <c r="AC131" i="2"/>
  <c r="AA23" i="2"/>
  <c r="AC73" i="2"/>
  <c r="AB106" i="2"/>
  <c r="AA109" i="2"/>
  <c r="AA97" i="2"/>
  <c r="AA15" i="2"/>
  <c r="Z48" i="2"/>
  <c r="AC133" i="2"/>
  <c r="AA144" i="2"/>
  <c r="AB99" i="2"/>
  <c r="AB103" i="2"/>
  <c r="AC55" i="2"/>
  <c r="AB149" i="2"/>
  <c r="AB116" i="2"/>
  <c r="AC134" i="2"/>
  <c r="AA151" i="2"/>
  <c r="AB119" i="2"/>
  <c r="AB105" i="2"/>
  <c r="AC164" i="2"/>
  <c r="AB97" i="2"/>
  <c r="AB92" i="2"/>
  <c r="Z99" i="2"/>
  <c r="AB126" i="2"/>
  <c r="AB53" i="2"/>
  <c r="Z75" i="2"/>
  <c r="AB158" i="2"/>
  <c r="AA118" i="2"/>
  <c r="AB153" i="2"/>
  <c r="AA173" i="2"/>
  <c r="AA154" i="2"/>
  <c r="AC102" i="2"/>
  <c r="AQ10" i="2"/>
  <c r="Z166" i="2"/>
  <c r="AA146" i="2"/>
  <c r="Z107" i="2"/>
  <c r="AW14" i="2"/>
  <c r="Z81" i="2"/>
  <c r="AA21" i="2"/>
  <c r="AA131" i="2"/>
  <c r="AB11" i="2"/>
  <c r="AA135" i="2"/>
  <c r="Z100" i="2"/>
  <c r="AA132" i="2"/>
  <c r="AA94" i="2"/>
  <c r="Z25" i="2"/>
  <c r="AC78" i="2"/>
  <c r="AC70" i="2"/>
  <c r="AC62" i="2"/>
  <c r="AC54" i="2"/>
  <c r="AC46" i="2"/>
  <c r="AA29" i="2"/>
  <c r="Z77" i="2"/>
  <c r="Z61" i="2"/>
  <c r="Z43" i="2"/>
  <c r="Z130" i="2"/>
  <c r="AA79" i="2"/>
  <c r="AA71" i="2"/>
  <c r="AA63" i="2"/>
  <c r="AA55" i="2"/>
  <c r="AA47" i="2"/>
  <c r="AB32" i="2"/>
  <c r="AV14" i="2"/>
  <c r="AA114" i="2"/>
  <c r="Z79" i="2"/>
  <c r="AC22" i="2"/>
  <c r="Z8" i="2"/>
  <c r="Z5" i="2"/>
  <c r="AA11" i="2"/>
  <c r="AB20" i="2"/>
  <c r="AC33" i="2"/>
  <c r="Z120" i="2"/>
  <c r="AB169" i="2"/>
  <c r="AC135" i="2"/>
  <c r="AC86" i="2"/>
  <c r="AC137" i="2"/>
  <c r="Z52" i="2"/>
  <c r="AB78" i="2"/>
  <c r="AC106" i="2"/>
  <c r="Z171" i="2"/>
  <c r="Z95" i="2"/>
  <c r="AA88" i="2"/>
  <c r="Z137" i="2"/>
  <c r="AC79" i="2"/>
  <c r="AB141" i="2"/>
  <c r="AC77" i="2"/>
  <c r="AC14" i="2"/>
  <c r="Z72" i="2"/>
  <c r="AB127" i="2"/>
  <c r="AB40" i="2"/>
  <c r="AB175" i="2"/>
  <c r="AB17" i="2"/>
  <c r="AA6" i="2"/>
  <c r="AA137" i="2"/>
  <c r="AA149" i="2"/>
  <c r="Z149" i="2"/>
  <c r="Z123" i="2"/>
  <c r="AC147" i="2"/>
  <c r="AB38" i="2"/>
  <c r="Z152" i="2"/>
  <c r="Z92" i="2"/>
  <c r="AA38" i="2"/>
  <c r="AB104" i="2"/>
  <c r="AA8" i="2"/>
  <c r="Z56" i="2"/>
  <c r="AB83" i="2"/>
  <c r="AC57" i="2"/>
  <c r="AA164" i="2"/>
  <c r="Z165" i="2"/>
  <c r="AC150" i="2"/>
  <c r="AA143" i="2"/>
  <c r="AA85" i="2"/>
  <c r="Z30" i="2"/>
  <c r="AB88" i="2"/>
  <c r="AB77" i="2"/>
  <c r="AB61" i="2"/>
  <c r="AB45" i="2"/>
  <c r="AA16" i="2"/>
  <c r="Z59" i="2"/>
  <c r="AB150" i="2"/>
  <c r="AB162" i="2"/>
  <c r="Z138" i="2"/>
  <c r="Z91" i="2"/>
  <c r="AB172" i="2"/>
  <c r="Z158" i="2"/>
  <c r="AA108" i="2"/>
  <c r="Z142" i="2"/>
  <c r="AR14" i="2"/>
  <c r="AB128" i="2"/>
  <c r="AC26" i="2"/>
  <c r="AC107" i="2"/>
  <c r="Z129" i="2"/>
  <c r="AV10" i="2"/>
  <c r="AB164" i="2"/>
  <c r="AB69" i="2"/>
  <c r="AC28" i="2"/>
  <c r="AA138" i="2"/>
  <c r="AA110" i="2"/>
  <c r="AA142" i="2"/>
  <c r="AA170" i="2"/>
  <c r="AB131" i="2"/>
  <c r="AV36" i="2"/>
  <c r="Z168" i="2"/>
  <c r="AB146" i="2"/>
  <c r="AA107" i="2"/>
  <c r="Z90" i="2"/>
  <c r="Z147" i="2"/>
  <c r="Z104" i="2"/>
  <c r="AC115" i="2"/>
  <c r="AB84" i="2"/>
  <c r="AC105" i="2"/>
  <c r="AA37" i="2"/>
  <c r="AA123" i="2"/>
  <c r="AB95" i="2"/>
  <c r="AV25" i="2"/>
  <c r="Z121" i="2"/>
  <c r="Z146" i="2"/>
  <c r="AC76" i="2"/>
  <c r="AC68" i="2"/>
  <c r="AC60" i="2"/>
  <c r="AC52" i="2"/>
  <c r="AC44" i="2"/>
  <c r="AR10" i="2"/>
  <c r="Z73" i="2"/>
  <c r="Z57" i="2"/>
  <c r="AB39" i="2"/>
  <c r="Z101" i="2"/>
  <c r="AA77" i="2"/>
  <c r="AA69" i="2"/>
  <c r="AA61" i="2"/>
  <c r="AA53" i="2"/>
  <c r="AA45" i="2"/>
  <c r="AB28" i="2"/>
  <c r="AA147" i="2"/>
  <c r="AA40" i="2"/>
  <c r="AC25" i="2"/>
  <c r="AW10" i="2"/>
  <c r="AA5" i="2"/>
  <c r="AC103" i="2"/>
  <c r="AB24" i="2"/>
  <c r="AC67" i="2"/>
  <c r="AC97" i="2"/>
  <c r="AB31" i="2"/>
  <c r="AC140" i="2"/>
  <c r="AB171" i="2"/>
  <c r="Z161" i="2"/>
  <c r="AC158" i="2"/>
  <c r="AB22" i="2"/>
  <c r="Z163" i="2"/>
  <c r="AC89" i="2"/>
  <c r="AA4" i="2"/>
  <c r="Z46" i="2"/>
  <c r="AB72" i="2"/>
  <c r="AB101" i="2"/>
  <c r="AB109" i="2"/>
  <c r="AC39" i="2"/>
  <c r="AB60" i="2"/>
  <c r="AB89" i="2"/>
  <c r="AB139" i="2"/>
  <c r="AC122" i="2"/>
  <c r="AC169" i="2"/>
  <c r="AB110" i="2"/>
  <c r="Z37" i="2"/>
  <c r="Z38" i="2"/>
  <c r="AC5" i="2"/>
  <c r="AC34" i="2"/>
  <c r="AA125" i="2"/>
  <c r="AC157" i="2"/>
  <c r="Z34" i="2"/>
  <c r="AA120" i="2"/>
  <c r="AC174" i="2"/>
  <c r="Z10" i="2"/>
  <c r="AA117" i="2"/>
  <c r="AC144" i="2"/>
  <c r="AC152" i="2"/>
  <c r="AC167" i="2"/>
  <c r="AB27" i="2"/>
  <c r="AC11" i="2"/>
  <c r="AC83" i="2"/>
  <c r="AB108" i="2"/>
  <c r="AA74" i="2"/>
  <c r="AA42" i="2"/>
  <c r="AA10" i="2"/>
  <c r="Z145" i="2"/>
  <c r="AB87" i="2"/>
  <c r="Z14" i="2"/>
  <c r="AB9" i="2"/>
  <c r="Z7" i="2"/>
  <c r="AC163" i="2"/>
  <c r="Z155" i="2"/>
  <c r="AC119" i="2"/>
  <c r="AC61" i="2"/>
  <c r="AB68" i="2"/>
  <c r="AB123" i="2"/>
  <c r="Z117" i="2"/>
  <c r="Z51" i="2"/>
  <c r="AC81" i="2"/>
  <c r="Z15" i="2"/>
  <c r="Z122" i="2"/>
  <c r="Z151" i="2"/>
  <c r="Z103" i="2"/>
  <c r="AB70" i="2"/>
  <c r="Z41" i="2"/>
  <c r="AA70" i="2"/>
  <c r="AA98" i="2"/>
  <c r="AB85" i="2"/>
  <c r="AA160" i="2"/>
  <c r="AC43" i="2"/>
  <c r="AC18" i="2"/>
  <c r="AA139" i="2"/>
  <c r="AB137" i="2"/>
  <c r="AC13" i="2"/>
  <c r="AC111" i="2"/>
  <c r="AB98" i="2"/>
  <c r="AC101" i="2"/>
  <c r="AB14" i="2"/>
  <c r="Z74" i="2"/>
  <c r="AC156" i="2"/>
  <c r="AB163" i="2"/>
  <c r="Z113" i="2"/>
  <c r="AC161" i="2"/>
  <c r="AC109" i="2"/>
  <c r="AA66" i="2"/>
  <c r="AB18" i="2"/>
  <c r="AB6" i="2"/>
  <c r="AC41" i="2"/>
  <c r="AB147" i="2"/>
  <c r="Z60" i="2"/>
  <c r="Z86" i="2"/>
  <c r="AA89" i="2"/>
  <c r="AB167" i="2"/>
  <c r="AC93" i="2"/>
  <c r="AB82" i="2"/>
  <c r="AB124" i="2"/>
  <c r="Z28" i="2"/>
  <c r="AA62" i="2"/>
  <c r="AB23" i="2"/>
  <c r="Z32" i="2"/>
  <c r="Z20" i="2"/>
  <c r="AA165" i="2"/>
  <c r="AB58" i="2"/>
  <c r="AC116" i="2"/>
  <c r="AC145" i="2"/>
  <c r="AA20" i="2"/>
  <c r="Z157" i="2"/>
  <c r="Z106" i="2"/>
  <c r="AC31" i="2"/>
  <c r="Z89" i="2"/>
  <c r="AB159" i="2"/>
  <c r="AC138" i="2"/>
  <c r="AC69" i="2"/>
  <c r="Z44" i="2"/>
  <c r="AB111" i="2"/>
  <c r="AA152" i="2"/>
  <c r="AA25" i="2"/>
  <c r="AB118" i="2"/>
  <c r="AC10" i="2"/>
  <c r="AA148" i="2"/>
  <c r="AA127" i="2"/>
  <c r="AA58" i="2"/>
  <c r="AC12" i="2"/>
  <c r="AC51" i="2"/>
  <c r="Z133" i="2"/>
  <c r="AB148" i="2"/>
  <c r="AA86" i="2"/>
  <c r="AB56" i="2"/>
  <c r="AB7" i="2"/>
  <c r="AB44" i="2"/>
  <c r="Z139" i="2"/>
  <c r="AC120" i="2"/>
  <c r="Z169" i="2"/>
  <c r="AC159" i="2"/>
  <c r="AB151" i="2"/>
  <c r="AC162" i="2"/>
  <c r="AA50" i="2"/>
  <c r="Z4" i="2"/>
  <c r="Z31" i="2"/>
  <c r="AA171" i="2"/>
  <c r="AA54" i="2"/>
  <c r="AR21" i="2"/>
  <c r="AA175" i="2"/>
  <c r="AB41" i="2"/>
  <c r="AC146" i="2"/>
  <c r="AB86" i="2"/>
  <c r="AA14" i="2"/>
  <c r="AC129" i="2"/>
  <c r="Z42" i="2"/>
  <c r="AB19" i="2"/>
  <c r="AA18" i="2"/>
  <c r="Z19" i="2"/>
  <c r="AA133" i="2"/>
  <c r="Z23" i="2"/>
  <c r="AA28" i="2"/>
  <c r="AA156" i="2"/>
  <c r="Z58" i="2"/>
  <c r="AA78" i="2"/>
  <c r="AA46" i="2"/>
  <c r="Z109" i="2"/>
  <c r="AC8" i="2"/>
  <c r="AC121" i="2"/>
  <c r="AB64" i="2"/>
  <c r="AA155" i="2"/>
  <c r="AA103" i="2"/>
  <c r="Z68" i="2"/>
  <c r="AC114" i="2"/>
  <c r="AB5" i="2"/>
  <c r="Z148" i="2"/>
  <c r="AA121" i="2"/>
  <c r="AA17" i="2"/>
  <c r="AC168" i="2"/>
  <c r="AB50" i="2"/>
  <c r="AC173" i="2"/>
  <c r="Z87" i="2"/>
  <c r="AA112" i="2"/>
  <c r="AC175" i="2"/>
  <c r="AC88" i="2"/>
  <c r="Z29" i="2"/>
  <c r="Z175" i="2"/>
  <c r="AC154" i="2"/>
  <c r="Z167" i="2"/>
  <c r="AC165" i="2"/>
</calcChain>
</file>

<file path=xl/sharedStrings.xml><?xml version="1.0" encoding="utf-8"?>
<sst xmlns="http://schemas.openxmlformats.org/spreadsheetml/2006/main" count="6478" uniqueCount="2536">
  <si>
    <t>No,</t>
  </si>
  <si>
    <t>XML</t>
  </si>
  <si>
    <t>Date</t>
  </si>
  <si>
    <t>hour</t>
  </si>
  <si>
    <t>Ast. No.</t>
  </si>
  <si>
    <t>Asteroid</t>
  </si>
  <si>
    <t>Mag</t>
  </si>
  <si>
    <t>Star</t>
  </si>
  <si>
    <t>VMag</t>
  </si>
  <si>
    <t>RMag</t>
  </si>
  <si>
    <t>Observer</t>
  </si>
  <si>
    <t>Long, Lat.</t>
  </si>
  <si>
    <t>Atitude</t>
  </si>
  <si>
    <t>Site</t>
  </si>
  <si>
    <t>Country</t>
  </si>
  <si>
    <t>Exposure</t>
  </si>
  <si>
    <t>Pred. Σ</t>
  </si>
  <si>
    <t>Time D1</t>
  </si>
  <si>
    <t>Error</t>
  </si>
  <si>
    <t>S/N</t>
  </si>
  <si>
    <t>Ctt</t>
  </si>
  <si>
    <t>R1</t>
  </si>
  <si>
    <t>D2</t>
  </si>
  <si>
    <t>R2</t>
  </si>
  <si>
    <t>D3</t>
  </si>
  <si>
    <t>R3</t>
  </si>
  <si>
    <t>Aperture</t>
  </si>
  <si>
    <t>F ratio</t>
  </si>
  <si>
    <t>Type</t>
  </si>
  <si>
    <t>Camera</t>
  </si>
  <si>
    <t>Bit</t>
  </si>
  <si>
    <t>Area</t>
  </si>
  <si>
    <t>Binning</t>
  </si>
  <si>
    <t>Gain</t>
  </si>
  <si>
    <t>Brightness</t>
  </si>
  <si>
    <t>HighSpeed</t>
  </si>
  <si>
    <t>GPS model</t>
  </si>
  <si>
    <t>Time log</t>
  </si>
  <si>
    <t>Screen shot</t>
  </si>
  <si>
    <t>Stability</t>
  </si>
  <si>
    <t>Transparency</t>
  </si>
  <si>
    <t>Remarks</t>
  </si>
  <si>
    <t>Report file</t>
  </si>
  <si>
    <t>Light curve file</t>
  </si>
  <si>
    <t>xml file for IOTA/EA</t>
  </si>
  <si>
    <t>Sky plane plot (result of reduction)</t>
  </si>
  <si>
    <t>Camera Setting</t>
  </si>
  <si>
    <t>GPS Log</t>
  </si>
  <si>
    <t>PDF</t>
  </si>
  <si>
    <t>png 1</t>
  </si>
  <si>
    <t>pmg 2</t>
  </si>
  <si>
    <t>png 3</t>
  </si>
  <si>
    <t>png 4</t>
  </si>
  <si>
    <t>Video file</t>
  </si>
  <si>
    <t>Time confirmation video</t>
  </si>
  <si>
    <t>Sent</t>
  </si>
  <si>
    <t>Message</t>
  </si>
  <si>
    <t>ARS</t>
  </si>
  <si>
    <t>2024.12.02</t>
  </si>
  <si>
    <t>Bohemia</t>
  </si>
  <si>
    <t>UCAC4 454-118563</t>
  </si>
  <si>
    <t>Miyoshi Ida</t>
  </si>
  <si>
    <t>35.026472,136.202194</t>
  </si>
  <si>
    <t>Hino, Shiga</t>
  </si>
  <si>
    <t>JP</t>
  </si>
  <si>
    <t>13h10m10.792s</t>
  </si>
  <si>
    <t>±0.056</t>
  </si>
  <si>
    <t>13h10m11.483s</t>
  </si>
  <si>
    <t>±0.084</t>
  </si>
  <si>
    <t>SCT</t>
  </si>
  <si>
    <t>ASI290MM</t>
  </si>
  <si>
    <t>1936x1096</t>
  </si>
  <si>
    <t>Off</t>
  </si>
  <si>
    <t>GT502MGG</t>
  </si>
  <si>
    <t>---</t>
  </si>
  <si>
    <t>Steady</t>
  </si>
  <si>
    <t>Clear</t>
  </si>
  <si>
    <t>20241202_000371_Bohemia_MiyoshiIda.rep</t>
  </si>
  <si>
    <t>20241202_000371_Bohemia_MiyoshiIda.dat</t>
  </si>
  <si>
    <t>20241202_000371_Bohemia_OBS_EA.xml</t>
  </si>
  <si>
    <t>2024Dec2_Bohemia.png</t>
  </si>
  <si>
    <t>20241202_000371_Bohemia_MiyoshiIda_22_09_58CameraSettings-Corrected.txt</t>
  </si>
  <si>
    <t>20241202_000371_Bohemia_MiyoshiIda_UTC-2024-1202-131518.txt</t>
  </si>
  <si>
    <t>20241202_000371_Bohemia_MiyoshiIda-1.png</t>
  </si>
  <si>
    <t>20241202_000371_Bohemia_MiyoshiIda-2.png</t>
  </si>
  <si>
    <t>20241202_000371_Bohemia_MiyoshiIda-3.png</t>
  </si>
  <si>
    <t>20241202_000371_Bohemia_MiyoshiIda-4.png</t>
  </si>
  <si>
    <t>20241202_000371_Bohemia_MiyoshiIda.avi</t>
  </si>
  <si>
    <t>20241202_000371_Bohemia_MiyoshiIda.mp4</t>
  </si>
  <si>
    <t>https://u.pcloud.link/publink/show?code=XZPBQ45ZjfUElPYeFtVG3ugJ0F3yXkmsiPA7</t>
  </si>
  <si>
    <t>M</t>
  </si>
  <si>
    <t>2024.12.14</t>
  </si>
  <si>
    <t>2001 QQ190</t>
  </si>
  <si>
    <t>Kepler2 55139</t>
  </si>
  <si>
    <t>Takeshi Nemoto</t>
  </si>
  <si>
    <t>35.889028,139.556083</t>
  </si>
  <si>
    <t>Kawagoe, Saitama</t>
  </si>
  <si>
    <t>Miss</t>
  </si>
  <si>
    <t>Newtonian</t>
  </si>
  <si>
    <t>1280x548</t>
  </si>
  <si>
    <t>GT902PMGG</t>
  </si>
  <si>
    <t>Recorded</t>
  </si>
  <si>
    <t>Slight flickering</t>
  </si>
  <si>
    <t>20241214_055139_2001 QQ190_TakeshiNemoto.rep</t>
  </si>
  <si>
    <t>20241214_055139_2001 QQ190_TakeshiNemoto.dat</t>
  </si>
  <si>
    <t>AR</t>
  </si>
  <si>
    <t>Yesenin</t>
  </si>
  <si>
    <t>UCAC4 633-021217</t>
  </si>
  <si>
    <t>19h57m 9.997s</t>
  </si>
  <si>
    <t>±0.039</t>
  </si>
  <si>
    <t>19h57m11.449s</t>
  </si>
  <si>
    <t>±0.037</t>
  </si>
  <si>
    <t>1448x548</t>
  </si>
  <si>
    <t>20241214_002576_Yesenin_TakeshiNemoto.rep</t>
  </si>
  <si>
    <t>20241214_002576_Yesenin_TakeshiNemoto.dat</t>
  </si>
  <si>
    <t>20241214_002576_Yesenin_OBS_EA.xml</t>
  </si>
  <si>
    <t>2024Dec14_Yesenin.png</t>
  </si>
  <si>
    <t>Newhams</t>
  </si>
  <si>
    <t>UCAC4 466-047244</t>
  </si>
  <si>
    <t>20h30m59.519s</t>
  </si>
  <si>
    <t>±0.004</t>
  </si>
  <si>
    <t>20h30m59.691s</t>
  </si>
  <si>
    <t>±0.006</t>
  </si>
  <si>
    <t>968x548</t>
  </si>
  <si>
    <t>20241214_028682_Newhams_TakeshiNemoto.rep</t>
  </si>
  <si>
    <t>20241214_028682_Newhams_TakeshiNemoto.dat</t>
  </si>
  <si>
    <t>20241214_028682_Newhams_OBS_EA.xml</t>
  </si>
  <si>
    <t>2024Dec14_Newhams.png</t>
  </si>
  <si>
    <t>2001 QB86</t>
  </si>
  <si>
    <t>UCAC4 370-059490</t>
  </si>
  <si>
    <t>20241214_094345_2001 QB86_TakeshiNemoto.rep</t>
  </si>
  <si>
    <t>20241214_094345_2001 QB86_TakeshiNemoto.dat</t>
  </si>
  <si>
    <t>2024.12.15</t>
  </si>
  <si>
    <t>1999 RR113</t>
  </si>
  <si>
    <t>Tycho2 2432-00286-1</t>
  </si>
  <si>
    <t>35.397583,139.503611</t>
  </si>
  <si>
    <t>Yokohama, Kanagawa</t>
  </si>
  <si>
    <t>16h55m 1.571s</t>
  </si>
  <si>
    <t>±0.010</t>
  </si>
  <si>
    <t>16h55m 2.164s</t>
  </si>
  <si>
    <t>±0.024</t>
  </si>
  <si>
    <t>920x1000</t>
  </si>
  <si>
    <t>20241215_024013_1999 RR113_TakeshiNemoto.rep</t>
  </si>
  <si>
    <t>20241215_024013_1999 RR113_TakeshiNemoto.dat</t>
  </si>
  <si>
    <t>20241215_024013_1999 RR113_OBS_EA.xml</t>
  </si>
  <si>
    <t>2024Dec15_1999 RR113.png</t>
  </si>
  <si>
    <t>2024.12.17</t>
  </si>
  <si>
    <t>Lafontaine</t>
  </si>
  <si>
    <t>UCAC4 535-006776</t>
  </si>
  <si>
    <t>Katsuhiko Kitazaki</t>
  </si>
  <si>
    <t>35.710278,139.561444</t>
  </si>
  <si>
    <t>Musashino, Tokyo</t>
  </si>
  <si>
    <t>10h23m21.851s</t>
  </si>
  <si>
    <t>10h23m23.112s</t>
  </si>
  <si>
    <t>±0.009</t>
  </si>
  <si>
    <t>1936x600</t>
  </si>
  <si>
    <t>GHS-OSD (PPSPUcorrection-0.0120474s)</t>
  </si>
  <si>
    <t>Strong flickering</t>
  </si>
  <si>
    <t>20241217_005780_Lafontaine_KatsuhikoKitazaki.rep</t>
  </si>
  <si>
    <t>20241217_005780_Lafontaine_KatsuhikoKitazaki.dat</t>
  </si>
  <si>
    <t>20241217_005780_Lafontaine_OBS_EA.xml</t>
  </si>
  <si>
    <t>2024Dec17_Lafontaine.png</t>
  </si>
  <si>
    <t>20241217_005780_Lafontaine_KatsuhikoKitazaki_19-22-30CameraSettings.txt</t>
  </si>
  <si>
    <t>20241217_005780_Lafontaine_KatsuhikoKitazaki_UTC-2024-1217-102530.txt</t>
  </si>
  <si>
    <t>20241217_005780_Lafontaine_KatsuhikoKitazaki.pdf</t>
  </si>
  <si>
    <t>20241217_005780_Lafontaine_KatsuhikoKitazaki-1.png</t>
  </si>
  <si>
    <t>20241217_005780_Lafontaine_KatsuhikoKitazaki-2.png</t>
  </si>
  <si>
    <t>20241217_005780_Lafontaine_KatsuhikoKitazaki-3.png</t>
  </si>
  <si>
    <t>20241217_005780_Lafontaine_KatsuhikoKitazaki-4.png</t>
  </si>
  <si>
    <t>20241217_005780_Lafontaine_KatsuhikoKitazaki.avi</t>
  </si>
  <si>
    <t>20241217_005780_Lafontaine_KatsuhikoKitazaki.MOV</t>
  </si>
  <si>
    <t>https://u.pcloud.link/publink/show?code=XZPF445Zl5FKqgJ4u1zT2DCeg7nbbuHyUgpy</t>
  </si>
  <si>
    <t>ARM</t>
  </si>
  <si>
    <t>35.431833,139.452361</t>
  </si>
  <si>
    <t>Yamato, Kanagawa</t>
  </si>
  <si>
    <t>1936x800</t>
  </si>
  <si>
    <t>20241217_005780_Lafontaine_TakeshiNemoto.rep</t>
  </si>
  <si>
    <t>20241217_005780_Lafontaine_TakeshiNemoto.dat</t>
  </si>
  <si>
    <t>Bonch-Bruevich</t>
  </si>
  <si>
    <t>Tycho2 1773-00163-1</t>
  </si>
  <si>
    <t>13h59m20.242s</t>
  </si>
  <si>
    <t>±0.022</t>
  </si>
  <si>
    <t>13h59m21.990s</t>
  </si>
  <si>
    <t>20241217_012657_Bonch-Bruevich_TakeshiNemoto.rep</t>
  </si>
  <si>
    <t>20241217_012657_Bonch-Bruevich_TakeshiNemoto.dat</t>
  </si>
  <si>
    <t>20241217_012657_Bonch-Bruevich_OBS_EA.xml</t>
  </si>
  <si>
    <t>2024Dec17_Bonch-Bruevich.png</t>
  </si>
  <si>
    <t>2024.12.21</t>
  </si>
  <si>
    <t>Golson</t>
  </si>
  <si>
    <t>Tycho2 1344-01199-1</t>
  </si>
  <si>
    <t>10h34m14.853s</t>
  </si>
  <si>
    <t>±0.016</t>
  </si>
  <si>
    <t>10h34m16.782s</t>
  </si>
  <si>
    <t>Other</t>
  </si>
  <si>
    <t>GHS-OSD (PPSPUcorrection -0.0311534s)</t>
  </si>
  <si>
    <t>Scintillation was significant and the</t>
  </si>
  <si>
    <t>20241221_002466_Golson_KatsuhikoKitazaki.rep</t>
  </si>
  <si>
    <t>20241221_002466_Golson_KatsuhikoKitazaki.dat</t>
  </si>
  <si>
    <t>20241221_002466_Golson_OBS_EA.xml</t>
  </si>
  <si>
    <t>2024Dec21_Golson.png</t>
  </si>
  <si>
    <t>20241221_002466_Golson_KatsuhikoKitazaki_19-33-00CameraSettings.txt</t>
  </si>
  <si>
    <t>20241221_002466_Golson_KatsuhikoKitazaki_UTC-2024-1221-202705.txt</t>
  </si>
  <si>
    <t>20241221_002466_Golson_KatsuhikoKitazaki.pdf</t>
  </si>
  <si>
    <t>20241221_002466_Golson_KatsuhikoKitazaki-1.png</t>
  </si>
  <si>
    <t>20241221_002466_Golson_KatsuhikoKitazaki-2.png</t>
  </si>
  <si>
    <t>20241221_002466_Golson_KatsuhikoKitazaki-3.png</t>
  </si>
  <si>
    <t>20241221_002466_Golson_KatsuhikoKitazaki-4.png</t>
  </si>
  <si>
    <t>20241221_002466_Golson_KatsuhikoKitazaki.avi</t>
  </si>
  <si>
    <t>20241221_002466_Golson_KatsuhikoKitazaki.MOV</t>
  </si>
  <si>
    <t>https://u.pcloud.link/publink/show?code=XZvyY45ZHgdfFvt5Mgm2or7r1ON687KD0y5k</t>
  </si>
  <si>
    <t>35.593028,139.435694</t>
  </si>
  <si>
    <t>Machida, Tokyo</t>
  </si>
  <si>
    <t>10h34m15.603s</t>
  </si>
  <si>
    <t>±0.023</t>
  </si>
  <si>
    <t>10h34m17.170s</t>
  </si>
  <si>
    <t>20241221_002466_Golson_TakeshiNemoto.rep</t>
  </si>
  <si>
    <t>20241221_002466_Golson_TakeshiNemoto.dat</t>
  </si>
  <si>
    <t>Lane</t>
  </si>
  <si>
    <t>UCAC4 471-023455</t>
  </si>
  <si>
    <t>14h1m24.121s</t>
  </si>
  <si>
    <t>±0.014</t>
  </si>
  <si>
    <t>14h1m24.463s</t>
  </si>
  <si>
    <t>±0.045</t>
  </si>
  <si>
    <t>GHS-OSD (PPSPUcorrection: -0.0156296s)</t>
  </si>
  <si>
    <t xml:space="preserve">  Winds have decreased, butscintillation is</t>
  </si>
  <si>
    <t>20241221_004770_Lane_KatsuhikoKitazaki.rep</t>
  </si>
  <si>
    <t>20241221_004770_Lane_KatsuhikoKitazaki.dat</t>
  </si>
  <si>
    <t>20241221_004770_Lane_OBS_EA.xml</t>
  </si>
  <si>
    <t>2024Dec21_Lane.png</t>
  </si>
  <si>
    <t>20241221_004770_Lane_KatsuhikoKitazaki_23-00-30CameraSettings.txt</t>
  </si>
  <si>
    <t>20241221_004770_Lane_KatsuhikoKitazaki_UTC-2024-1221-202705.txt</t>
  </si>
  <si>
    <t>20241221_004770_Lane_KatsuhikoKitazaki.pdf</t>
  </si>
  <si>
    <t>20241221_004770_Lane_KatsuhikoKitazaki-1.png</t>
  </si>
  <si>
    <t>20241221_004770_Lane_KatsuhikoKitazaki-2.png</t>
  </si>
  <si>
    <t>20241221_004770_Lane_KatsuhikoKitazaki-3.png</t>
  </si>
  <si>
    <t>20241221_004770_Lane_KatsuhikoKitazaki-4.png</t>
  </si>
  <si>
    <t>20241221_004770_Lane_KatsuhikoKitazaki.avi</t>
  </si>
  <si>
    <t>20241221_004770_Lane_KatsuhikoKitazaki.MOV</t>
  </si>
  <si>
    <t>https://u.pcloud.link/publink/show?code=XZ07Y45ZqKKXydwCeokIE5q4WRdO6JAlF42X</t>
  </si>
  <si>
    <t>35.797694,139.404694</t>
  </si>
  <si>
    <t>Tokorozawa, Saitama</t>
  </si>
  <si>
    <t>14h1m24.839s</t>
  </si>
  <si>
    <t>±0.036</t>
  </si>
  <si>
    <t>14h1m25.280s</t>
  </si>
  <si>
    <t>±0.034</t>
  </si>
  <si>
    <t>20241221_004770_Lane_TakeshiNemoto.rep</t>
  </si>
  <si>
    <t>20241221_004770_Lane_TakeshiNemoto.dat</t>
  </si>
  <si>
    <t>1226 T-2</t>
  </si>
  <si>
    <t>UCAC4 600-039817</t>
  </si>
  <si>
    <t>16h0m45.521s</t>
  </si>
  <si>
    <t>±0.047</t>
  </si>
  <si>
    <t>16h0m46.199s</t>
  </si>
  <si>
    <t>±0.042</t>
  </si>
  <si>
    <t>20241221_037495_1226 T-2_TakeshiNemoto.rep</t>
  </si>
  <si>
    <t>20241221_037495_1226 T-2_TakeshiNemoto.dat</t>
  </si>
  <si>
    <t>20241221_037495_1226 T-2_OBS_EA.xml</t>
  </si>
  <si>
    <t>2024Dec21_1226 T-2.png</t>
  </si>
  <si>
    <t>Ossakajusto</t>
  </si>
  <si>
    <t>UCAC4 625-037145</t>
  </si>
  <si>
    <t>20h14m23.060s</t>
  </si>
  <si>
    <t>±0.125</t>
  </si>
  <si>
    <t>20h14m23.907s</t>
  </si>
  <si>
    <t>GHS-OSD (PPSPUcorrection -0.0162055 s)</t>
  </si>
  <si>
    <t>20241221_007305_Ossakajusto_KatsuhikoKitazaki.rep</t>
  </si>
  <si>
    <t>20241221_007305_Ossakajusto_KatsuhikoKitazaki.dat</t>
  </si>
  <si>
    <t>20241221_007305_Ossakajusto_OBS_EA.xml</t>
  </si>
  <si>
    <t>2024Dec21_Ossakajusto.png</t>
  </si>
  <si>
    <t>20241221_007305_Ossakajusto_KatsuhikoKitazaki_05-13-30CameraSettings.txt</t>
  </si>
  <si>
    <t>20241221_007305_Ossakajusto_KatsuhikoKitazaki_UTC-2024-1221-202705.txt</t>
  </si>
  <si>
    <t>20241221_007305_Ossakajusto_KatsuhikoKitazaki.pdf</t>
  </si>
  <si>
    <t>20241221_007305_Ossakajusto_KatsuhikoKitazaki-1.png</t>
  </si>
  <si>
    <t>20241221_007305_Ossakajusto_KatsuhikoKitazaki-2.png</t>
  </si>
  <si>
    <t>20241221_007305_Ossakajusto_KatsuhikoKitazaki-3.png</t>
  </si>
  <si>
    <t>20241221_007305_Ossakajusto_KatsuhikoKitazaki-4.png</t>
  </si>
  <si>
    <t>20241221_007305_Ossakajusto_KatsuhikoKitazaki.avi</t>
  </si>
  <si>
    <t>20241221_007305_Ossakajusto_KatsuhikoKitazaki.MOV</t>
  </si>
  <si>
    <t>https://u.pcloud.link/publink/show?code=XZY7Y45Z5iFbmoAl1hJKFWjI9OxhVVP5TE8V</t>
  </si>
  <si>
    <t>35.896944,139.421250</t>
  </si>
  <si>
    <t>20h14m23.495s</t>
  </si>
  <si>
    <t>20h14m24.739s</t>
  </si>
  <si>
    <t>±0.028</t>
  </si>
  <si>
    <t>20241221_007305_Ossakajusto_TakeshiNemoto.rep</t>
  </si>
  <si>
    <t>20241221_007305_Ossakajusto_TakeshiNemoto.dat</t>
  </si>
  <si>
    <t>2024.12.22</t>
  </si>
  <si>
    <t>Kostinsky</t>
  </si>
  <si>
    <t>UCAC4 556-021151</t>
  </si>
  <si>
    <t>15h5m19.209s</t>
  </si>
  <si>
    <t>±0.031</t>
  </si>
  <si>
    <t>15h5m24.252s</t>
  </si>
  <si>
    <t>±0.095</t>
  </si>
  <si>
    <t>GHS-OSD (PPSPUcorrection -0.0179559 s)</t>
  </si>
  <si>
    <t>20241222_003134_Kostinsky_KatsuhikoKitazaki.rep</t>
  </si>
  <si>
    <t>20241222_003134_Kostinsky_KatsuhikoKitazaki.dat</t>
  </si>
  <si>
    <t>20241222_003134_Kostinsky_OBS_EA.xml</t>
  </si>
  <si>
    <t>2024Dec22_Kostinsky.png</t>
  </si>
  <si>
    <t>20241222_003134_Kostinsky_KatsuhikoKitazaki_00-04-30CameraSettings.txt</t>
  </si>
  <si>
    <t>20241222_003134_Kostinsky_KatsuhikoKitazaki_UTC-2024-1222-153600.txt</t>
  </si>
  <si>
    <t>20241222_003134_Kostinsky_KatsuhikoKitazaki.pdf</t>
  </si>
  <si>
    <t>20241222_003134_Kostinsky_KatsuhikoKitazaki-1.png</t>
  </si>
  <si>
    <t>20241222_003134_Kostinsky_KatsuhikoKitazaki-2.png</t>
  </si>
  <si>
    <t>20241222_003134_Kostinsky_KatsuhikoKitazaki-3.png</t>
  </si>
  <si>
    <t>20241222_003134_Kostinsky_KatsuhikoKitazaki-4.png</t>
  </si>
  <si>
    <t>20241222_003134_Kostinsky_KatsuhikoKitazaki.avi</t>
  </si>
  <si>
    <t>20241222_003134_Kostinsky_KatsuhikoKitazaki.MOV</t>
  </si>
  <si>
    <t>https://u.pcloud.link/publink/show?code=XZ17Y45Z716oARoKXYukP4BCMV6Y4zakbvzk</t>
  </si>
  <si>
    <t>35.900250,139.423750</t>
  </si>
  <si>
    <t>15h5m20.963s</t>
  </si>
  <si>
    <t>15h5m23.635s</t>
  </si>
  <si>
    <t>20241222_003134_Kostinsky_TakeshiNemoto.rep</t>
  </si>
  <si>
    <t>20241222_003134_Kostinsky_TakeshiNemoto.dat</t>
  </si>
  <si>
    <t>1999 BW25</t>
  </si>
  <si>
    <t>Tycho2 0159-02603-1</t>
  </si>
  <si>
    <t>15h56m13.795s</t>
  </si>
  <si>
    <t>±0.005</t>
  </si>
  <si>
    <t>15h56m14.816s</t>
  </si>
  <si>
    <t>1024x768</t>
  </si>
  <si>
    <t>20241222_049491_1999 BW25_TakeshiNemoto.rep</t>
  </si>
  <si>
    <t>20241222_049491_1999 BW25_TakeshiNemoto.dat</t>
  </si>
  <si>
    <t>20241222_049491_1999 BW25_OBS_EA.xml</t>
  </si>
  <si>
    <t>2024Dec22_1999 BW25.png</t>
  </si>
  <si>
    <t>2024.12.24</t>
  </si>
  <si>
    <t>1999 RW42</t>
  </si>
  <si>
    <t>UCAC4 526-019880</t>
  </si>
  <si>
    <t>35.649722,139.459639</t>
  </si>
  <si>
    <t>Tama, Tokyo</t>
  </si>
  <si>
    <t>11h11m55.980s</t>
  </si>
  <si>
    <t>±0.021</t>
  </si>
  <si>
    <t>11h11m56.835s</t>
  </si>
  <si>
    <t>±0.019</t>
  </si>
  <si>
    <t>20241224_033753_1999 RW42_TakeshiNemoto.rep</t>
  </si>
  <si>
    <t>20241224_033753_1999 RW42_TakeshiNemoto.dat</t>
  </si>
  <si>
    <t>20241224_033753_1999 RW42_OBS_EA.xml</t>
  </si>
  <si>
    <t>2024Dec24_1999 RW42.png</t>
  </si>
  <si>
    <t>Nata</t>
  </si>
  <si>
    <t>UCAC4 605-032653</t>
  </si>
  <si>
    <t>Hideki Yoshihara</t>
  </si>
  <si>
    <t>34.580000,133.761806</t>
  </si>
  <si>
    <t>Kurashiki, Okayama</t>
  </si>
  <si>
    <t>11h48m19.861s</t>
  </si>
  <si>
    <t>±0.008</t>
  </si>
  <si>
    <t>11h48m25.059s</t>
  </si>
  <si>
    <t>±0.007</t>
  </si>
  <si>
    <t>20241224_001086_Nata_HidekiYoshihara.rep</t>
  </si>
  <si>
    <t>20241224_001086_Nata_HidekiYoshihara.dat</t>
  </si>
  <si>
    <t>20241224_001086_Nata_OBS_EA.xml</t>
  </si>
  <si>
    <t>2024Dec24_Nata.png</t>
  </si>
  <si>
    <t>20241224_001086_Nata_HidekiYoshihara_20_46_53CameraSettings.txt</t>
  </si>
  <si>
    <t>20241224_001086_Nata_HidekiYoshihara_UTC-2024-1224-115208.txt</t>
  </si>
  <si>
    <t>20241224_001086_Nata_HidekiYoshihara-1.png</t>
  </si>
  <si>
    <t>20241224_001086_Nata_HidekiYoshihara-2.png</t>
  </si>
  <si>
    <t>20241224_001086_Nata_HidekiYoshihara.avi</t>
  </si>
  <si>
    <t>20241224_001086_Nata_HidekiYoshihara.mp4</t>
  </si>
  <si>
    <t>https://u.pcloud.link/publink/show?code=XZIM445Z5CDON6AGKG7QeHPnMj8dhXSuYXtX</t>
  </si>
  <si>
    <t>Katsumasa Hosoi</t>
  </si>
  <si>
    <t>37.426861,140.434500</t>
  </si>
  <si>
    <t>Miharu, Fukushima</t>
  </si>
  <si>
    <t>11h47m39.174s</t>
  </si>
  <si>
    <t>11h47m44.540s</t>
  </si>
  <si>
    <t>1280x680</t>
  </si>
  <si>
    <t>GHS-OSD</t>
  </si>
  <si>
    <t>20241224_001086_Nata_KatsumasaHosoi.rep</t>
  </si>
  <si>
    <t>20241224_001086_Nata_KatsumasaHosoi.dat</t>
  </si>
  <si>
    <t>20241224_001086_Nata_KatsumasaHosoi_20_45_30CameraSettings.txt</t>
  </si>
  <si>
    <t>20241224_001086_Nata_KatsumasaHosoi_UTC-2024-1224-115110.txt</t>
  </si>
  <si>
    <t>20241224_001086_Nata_KatsumasaHosoi.pdf</t>
  </si>
  <si>
    <t>20241224_001086_Nata_KatsumasaHosoi-1.png</t>
  </si>
  <si>
    <t>20241224_001086_Nata_KatsumasaHosoi-2.png</t>
  </si>
  <si>
    <t>20241224_001086_Nata_KatsumasaHosoi-3.png</t>
  </si>
  <si>
    <t>20241224_001086_Nata_KatsumasaHosoi.avi</t>
  </si>
  <si>
    <t>20241224_001086_Nata_KatsumasaHosoi.mp4</t>
  </si>
  <si>
    <t>https://u.pcloud.link/publink/show?code=XZgF445ZTkrOMysCkbRJpVws575HGXithRny</t>
  </si>
  <si>
    <t>Burgundia</t>
  </si>
  <si>
    <t>UCAC4 499-043069</t>
  </si>
  <si>
    <t>Norihiro Manago</t>
  </si>
  <si>
    <t>33.695806,135.408917</t>
  </si>
  <si>
    <t>Kamitonda, Wakayama</t>
  </si>
  <si>
    <t>14h16m 3.222s</t>
  </si>
  <si>
    <t>14h16m 6.970s</t>
  </si>
  <si>
    <t>ASI462MM</t>
  </si>
  <si>
    <t>1200x480</t>
  </si>
  <si>
    <t>None</t>
  </si>
  <si>
    <t>20241224_000374_Burgundia_NorihiroManago.rep</t>
  </si>
  <si>
    <t>20241224_000374_Burgundia_NorihiroManago.dat</t>
  </si>
  <si>
    <t>20241224_000374_Burgundia_OBS_EA.xml</t>
  </si>
  <si>
    <t>2024Dec24_Burgundia.png</t>
  </si>
  <si>
    <t>1999 CE28</t>
  </si>
  <si>
    <t>UCAC4 575-042632</t>
  </si>
  <si>
    <t>Masaru Yamashita</t>
  </si>
  <si>
    <t>34.826278,135.439889</t>
  </si>
  <si>
    <t>Ikeda, Osaka</t>
  </si>
  <si>
    <t>16h43m15.344s</t>
  </si>
  <si>
    <t>16h43m16.651s</t>
  </si>
  <si>
    <t>ASI294MM</t>
  </si>
  <si>
    <t>3200x1000</t>
  </si>
  <si>
    <t>VK172</t>
  </si>
  <si>
    <t>20241224_029769_1999 CE28_MasaruYamashita.rep</t>
  </si>
  <si>
    <t>20241224_029769_1999 CE28_MasaruYamashita.dat</t>
  </si>
  <si>
    <t>20241224_029769_1999 CE28_OBS_EA.xml</t>
  </si>
  <si>
    <t>2024Dec24_1999 CE28.png</t>
  </si>
  <si>
    <t>Geffert</t>
  </si>
  <si>
    <t>UCAC4 390-058356</t>
  </si>
  <si>
    <t>19h57m24.575s</t>
  </si>
  <si>
    <t>±0.020</t>
  </si>
  <si>
    <t>19h57m25.363s</t>
  </si>
  <si>
    <t>GHS-OSD　 (PPSPUcorrection -0.0174872 s)</t>
  </si>
  <si>
    <t>Thin cloud &lt;2</t>
  </si>
  <si>
    <t>20241224_017855_Geffert_KatsuhikoKitazaki.rep</t>
  </si>
  <si>
    <t>20241224_017855_Geffert_KatsuhikoKitazaki.dat</t>
  </si>
  <si>
    <t>20241224_017855_Geffert_OBS_EA.xml</t>
  </si>
  <si>
    <t>2024Dec24_Geffert.png</t>
  </si>
  <si>
    <t>20241224_017855_Geffert_KatsuhikoKitazaki_04-56-30CameraSettings.txt</t>
  </si>
  <si>
    <t>20241224_017855_Geffert_KatsuhikoKitazaki_UTC-2024-1224-205530.txt</t>
  </si>
  <si>
    <t>20241224_017855_Geffert_KatsuhikoKitazaki.pdf</t>
  </si>
  <si>
    <t>20241224_017855_Geffert_KatsuhikoKitazaki-1.png</t>
  </si>
  <si>
    <t>20241224_017855_Geffert_KatsuhikoKitazaki-2.png</t>
  </si>
  <si>
    <t>20241224_017855_Geffert_KatsuhikoKitazaki-3.png</t>
  </si>
  <si>
    <t>20241224_017855_Geffert_KatsuhikoKitazaki-4.png</t>
  </si>
  <si>
    <t>20241224_017855_Geffert_KatsuhikoKitazaki.avi</t>
  </si>
  <si>
    <t>20241224_017855_Geffert_KatsuhikoKitazaki.MOV</t>
  </si>
  <si>
    <t>https://u.pcloud.link/publink/show?code=XZt7Y45ZUghhzNyfunfo8CCioUTnrm9htAOV</t>
  </si>
  <si>
    <t>35.673250,139.546278</t>
  </si>
  <si>
    <t>Chofu, Tokyo</t>
  </si>
  <si>
    <t>19h57m24.548s</t>
  </si>
  <si>
    <t>±0.043</t>
  </si>
  <si>
    <t>19h57m25.334s</t>
  </si>
  <si>
    <t>±0.033</t>
  </si>
  <si>
    <t>1448x822</t>
  </si>
  <si>
    <t>20241224_017855_Geffert_TakeshiNemoto.rep</t>
  </si>
  <si>
    <t>20241224_017855_Geffert_TakeshiNemoto.dat</t>
  </si>
  <si>
    <t>1999 CR5</t>
  </si>
  <si>
    <t>UCAC4 588-046457</t>
  </si>
  <si>
    <t>20h42m42.920s</t>
  </si>
  <si>
    <t>±0.012</t>
  </si>
  <si>
    <t>20h42m44.265s</t>
  </si>
  <si>
    <t>±0.011</t>
  </si>
  <si>
    <t>GHS-OSD (PPSPUcorrection -0.0161893s)</t>
  </si>
  <si>
    <t>20241224_085875_1999 CR5_KatsuhikoKitazaki.rep</t>
  </si>
  <si>
    <t>20241224_085875_1999 CR5_KatsuhikoKitazaki.dat</t>
  </si>
  <si>
    <t>20241224_085875_1999 CR5_OBS_EA.xml</t>
  </si>
  <si>
    <t>2024Dec24_1999 CR5.png</t>
  </si>
  <si>
    <t>20241224_085875_1999_CR5_KatsuhikoKitazaki_05-42-00CameraSettings.txt</t>
  </si>
  <si>
    <t>20241224_085875_1999_CR5_KatsuhikoKitazaki_UTC-2024-1224-205530.txt</t>
  </si>
  <si>
    <t>20241224_085875_1999_CR5_KatsuhikoKitazaki.pdf</t>
  </si>
  <si>
    <t>20241224_085875_1999_CR5_KatsuhikoKitazaki-1.png</t>
  </si>
  <si>
    <t>20241224_085875_1999_CR5_KatsuhikoKitazaki-2.png</t>
  </si>
  <si>
    <t>20241224_085875_1999_CR5_KatsuhikoKitazaki-3.png</t>
  </si>
  <si>
    <t>20241224_085875_1999_CR5_KatsuhikoKitazaki-4.png</t>
  </si>
  <si>
    <t>20241224_085875_1999_CR5_KatsuhikoKitazaki.avi</t>
  </si>
  <si>
    <t>20241224_085875_1999_CR5_KatsuhikoKitazaki.MOV</t>
  </si>
  <si>
    <t>https://u.pcloud.link/publink/show?code=XZU7Y45ZErYoMH7ujKR1bXDSxr3SJuSzp0hX</t>
  </si>
  <si>
    <t>20h42m41.744s</t>
  </si>
  <si>
    <t>20h42m42.859s</t>
  </si>
  <si>
    <t>1600x548</t>
  </si>
  <si>
    <t>20241224_085875_1999 CR5_TakeshiNemoto.rep</t>
  </si>
  <si>
    <t>20241224_085875_1999 CR5_TakeshiNemoto.dat</t>
  </si>
  <si>
    <t>2024.12.25</t>
  </si>
  <si>
    <t>Fringilla</t>
  </si>
  <si>
    <t>UCAC4 649-042288</t>
  </si>
  <si>
    <t>13h23m34.283s</t>
  </si>
  <si>
    <t>13h23m40.952s</t>
  </si>
  <si>
    <t>GHS-OSD (PPSPUcorrection -0.0065654s)</t>
  </si>
  <si>
    <t>20241225_000709_Fringilla_KatsuhikoKitazaki.rep</t>
  </si>
  <si>
    <t>20241225_000709_Fringilla_KatsuhikoKitazaki.dat</t>
  </si>
  <si>
    <t>20241225_000709_Fringilla_OBS_EA.xml</t>
  </si>
  <si>
    <t>2024Dec25_Fringilla.png</t>
  </si>
  <si>
    <t>20241225_000709_Fringilla_KatsuhikoKitazaki_22-22-30CameraSettings.txt</t>
  </si>
  <si>
    <t>20241225_000709_Fringilla_KatsuhikoKitazaki_UTC-2024-1225-132700.txt</t>
  </si>
  <si>
    <t>20241225_000709_Fringilla_KatsuhikoKitazaki.pdf</t>
  </si>
  <si>
    <t>20241225_000709_Fringilla_KatsuhikoKitazaki-1.png</t>
  </si>
  <si>
    <t>20241225_000709_Fringilla_KatsuhikoKitazaki-2.png</t>
  </si>
  <si>
    <t>20241225_000709_Fringilla_KatsuhikoKitazaki-3.png</t>
  </si>
  <si>
    <t>20241225_000709_Fringilla_KatsuhikoKitazaki-4.png</t>
  </si>
  <si>
    <t>20241225_000709_Fringilla_KatsuhikoKitazaki.avi</t>
  </si>
  <si>
    <t>20241225_000709_Fringilla_KatsuhikoKitazaki.MOV</t>
  </si>
  <si>
    <t>https://u.pcloud.link/publink/show?code=XZykY45ZjhPXLzQ3TS7k1W0wvpvcEHVQoDr7</t>
  </si>
  <si>
    <t>35.902333,139.425083</t>
  </si>
  <si>
    <t>13h23m34.302s</t>
  </si>
  <si>
    <t>±0.075</t>
  </si>
  <si>
    <t>13h23m40.509s</t>
  </si>
  <si>
    <t>±0.063</t>
  </si>
  <si>
    <t>14h19m 4.635s</t>
  </si>
  <si>
    <t>±0.067</t>
  </si>
  <si>
    <t>14h19m 5.267s</t>
  </si>
  <si>
    <t>±0.018</t>
  </si>
  <si>
    <t>Thin cloud &gt;2</t>
  </si>
  <si>
    <t>20241225_000709_Fringilla_TakeshiNemoto.rep</t>
  </si>
  <si>
    <t>20241225_000709_Fringilla_TakeshiNemoto.dat</t>
  </si>
  <si>
    <t>2024.12.26</t>
  </si>
  <si>
    <t>Daisetsuzan</t>
  </si>
  <si>
    <t>Tycho2 0753-01922-1</t>
  </si>
  <si>
    <t>Hiroyuki Tomioka</t>
  </si>
  <si>
    <t>36.602278,140.649056</t>
  </si>
  <si>
    <t>Hitachi, Ibaraki</t>
  </si>
  <si>
    <t>19h44m29.542s</t>
  </si>
  <si>
    <t>19h44m30.570s</t>
  </si>
  <si>
    <t>20241226_004839_Daisetsuzan_HiroyukiTomioka.rep</t>
  </si>
  <si>
    <t>20241226_004839_Daisetsuzan_HiroyukiTomioka.dat</t>
  </si>
  <si>
    <t>20241226_004839_Daisetsuzan_OBS_EA.xml</t>
  </si>
  <si>
    <t>2024Dec26_Daisetsuzan.png</t>
  </si>
  <si>
    <t>2024.12.27</t>
  </si>
  <si>
    <t>Sharon</t>
  </si>
  <si>
    <t>UCAC4 584-033287</t>
  </si>
  <si>
    <t>Hidehito Yamamura</t>
  </si>
  <si>
    <t>34.545111,136.609167</t>
  </si>
  <si>
    <t>Meiwa, Mie</t>
  </si>
  <si>
    <t>11h27m46.190s</t>
  </si>
  <si>
    <t>±0.029</t>
  </si>
  <si>
    <t>11h27m49.508s</t>
  </si>
  <si>
    <t>1504x660</t>
  </si>
  <si>
    <t>20241227_003694_Sharon_HidehitoYamamura.rep</t>
  </si>
  <si>
    <t>20241227_003694_Sharon_HidehitoYamamura.dat</t>
  </si>
  <si>
    <t>20241227_003694_Sharon_OBS_EA.xml</t>
  </si>
  <si>
    <t>2024Dec27_Sharon.png</t>
  </si>
  <si>
    <t>35.649667,139.459611</t>
  </si>
  <si>
    <t>11h27m32.619s</t>
  </si>
  <si>
    <t>11h27m34.155s</t>
  </si>
  <si>
    <t>20241227_003694_Sharon_TakeshiNemoto.rep</t>
  </si>
  <si>
    <t>20241227_003694_Sharon_TakeshiNemoto.dat</t>
  </si>
  <si>
    <t>Telford</t>
  </si>
  <si>
    <t>UCAC4 545-045739</t>
  </si>
  <si>
    <t>34.716333,136.474972</t>
  </si>
  <si>
    <t>Tsu, Mie</t>
  </si>
  <si>
    <t>16h4m55.490s</t>
  </si>
  <si>
    <t>±0.032</t>
  </si>
  <si>
    <t>16h4m57.559s</t>
  </si>
  <si>
    <t>20241227_006019_Telford_HidehitoYamamura.rep</t>
  </si>
  <si>
    <t>20241227_006019_Telford_HidehitoYamamura.dat</t>
  </si>
  <si>
    <t>20241227_006019_Telford_OBS_EA.xml</t>
  </si>
  <si>
    <t>2024Dec27_Telford.png</t>
  </si>
  <si>
    <t>ARSM</t>
  </si>
  <si>
    <t>2024.12.28</t>
  </si>
  <si>
    <t>Vilho</t>
  </si>
  <si>
    <t>UCAC4 564-009219</t>
  </si>
  <si>
    <t>34.662806,133.643083</t>
  </si>
  <si>
    <t>Soja, Okayama</t>
  </si>
  <si>
    <t>20241228_002803_Vilho_HidekiYoshihara.rep</t>
  </si>
  <si>
    <t>20241228_002803_Vilho_HidekiYoshihara.dat</t>
  </si>
  <si>
    <t>20241228_002803_Vilho_OBS_EA.xml</t>
  </si>
  <si>
    <t>2024Dec28_Vilho.png</t>
  </si>
  <si>
    <t>12h18m22.161s</t>
  </si>
  <si>
    <t>±0.013</t>
  </si>
  <si>
    <t>12h18m23.656s</t>
  </si>
  <si>
    <t>20241228_002803_Vilho_MasaruYamashita.rep</t>
  </si>
  <si>
    <t>20241228_002803_Vilho_MasaruYamashita.dat</t>
  </si>
  <si>
    <t>35.082056,136.097667</t>
  </si>
  <si>
    <t>Ryuo, Shiga</t>
  </si>
  <si>
    <t>12h18m10.997s</t>
  </si>
  <si>
    <t>12h18m13.898s</t>
  </si>
  <si>
    <t>1440x500</t>
  </si>
  <si>
    <t>Broken cloud</t>
  </si>
  <si>
    <t>20241228_002803_Vilho_MiyoshiIda.rep</t>
  </si>
  <si>
    <t>20241228_002803_Vilho_MiyoshiIda.dat</t>
  </si>
  <si>
    <t>20241228_002803_Vilho_MiyoshiIda_21_16_40CameraSettings.txt</t>
  </si>
  <si>
    <t>20241228_002803_Vilho_MiyoshiIda_UTC-2024-1228-121947.txt</t>
  </si>
  <si>
    <t>20241228_002803_Vilho_MiyoshiIda-1.png</t>
  </si>
  <si>
    <t>20241228_002803_Vilho_MiyoshiIda-2.png</t>
  </si>
  <si>
    <t>20241228_002803_Vilho_MiyoshiIda-3.png</t>
  </si>
  <si>
    <t>20241228_002803_Vilho_MiyoshiIda-4.png</t>
  </si>
  <si>
    <t>20241228_002803_Vilho_MiyoshiIda.avi</t>
  </si>
  <si>
    <t>20241228_002803_Vilho_MiyoshiIda.mp4</t>
  </si>
  <si>
    <t>https://u.pcloud.link/publink/show?code=XZF2Q45ZPn3KwhuNUshnQbip4yoz5YJm3QCX</t>
  </si>
  <si>
    <t>35.768167,139.334750</t>
  </si>
  <si>
    <t>Mizuho, Tokyo</t>
  </si>
  <si>
    <t>20241228_002803_Vilho_TakeshiNemoto.rep</t>
  </si>
  <si>
    <t>20241228_002803_Vilho_TakeshiNemoto.dat</t>
  </si>
  <si>
    <t>1997 WT39</t>
  </si>
  <si>
    <t>UCAC4 562-022177</t>
  </si>
  <si>
    <t>20241228_016838_1997 WT39_TakeshiNemoto.rep</t>
  </si>
  <si>
    <t>20241228_016838_1997 WT39_TakeshiNemoto.dat</t>
  </si>
  <si>
    <t>1998 HG96</t>
  </si>
  <si>
    <t>UCAC4 450-012362</t>
  </si>
  <si>
    <t>15h17m43.442s</t>
  </si>
  <si>
    <t>15h17m44.434s</t>
  </si>
  <si>
    <t>1200x800</t>
  </si>
  <si>
    <t>20241228_017840_1998 HG96_NorihiroManago.rep</t>
  </si>
  <si>
    <t>20241228_017840_1998 HG96_NorihiroManago.dat</t>
  </si>
  <si>
    <t>20241228_017840_1998 HG96_OBS_EA.xml</t>
  </si>
  <si>
    <t>2024Dec28_1998 HG96.png</t>
  </si>
  <si>
    <t>2024.12.31</t>
  </si>
  <si>
    <t>2000 AN106</t>
  </si>
  <si>
    <t>UCAC4 536-050424</t>
  </si>
  <si>
    <t>Toshihiro Horikawa</t>
  </si>
  <si>
    <t>34.286111,133.957361</t>
  </si>
  <si>
    <t>Takamatsu, Kagawa</t>
  </si>
  <si>
    <t>15h52m40.105s</t>
  </si>
  <si>
    <t>±0.027</t>
  </si>
  <si>
    <t>15h52m41.539s</t>
  </si>
  <si>
    <t>1440x544</t>
  </si>
  <si>
    <t>20241231_022070_2000 AN106_ToshihiroHorikawa.rep</t>
  </si>
  <si>
    <t>20241231_022070_2000 AN106_ToshihiroHorikawa.dat</t>
  </si>
  <si>
    <t>20241231_022070_2000 AN106_OBS_EA.xml</t>
  </si>
  <si>
    <t>2024Dec31_2000 AN106.png</t>
  </si>
  <si>
    <t>20241231_022070_2000_AN106_ToshihiroHorikawa_00_51_00CameraSettings.txt</t>
  </si>
  <si>
    <t>20241231_022070_2000_AN106_ToshihiroHorikawa_UTC-2024-1231-155518.txt</t>
  </si>
  <si>
    <t>20241231_022070_2000_AN106_ToshihiroHorikawa.pdf</t>
  </si>
  <si>
    <t>20241231_022070_2000_AN106_ToshihiroHorikawa-1.png</t>
  </si>
  <si>
    <t>20241231_022070_2000_AN106_ToshihiroHorikawa-2.png</t>
  </si>
  <si>
    <t>20241231_022070_2000_AN106_ToshihiroHorikawa-3.png</t>
  </si>
  <si>
    <t>20241231_022070_2000_AN106_ToshihiroHorikawa-4.png</t>
  </si>
  <si>
    <t>20241231_022070_2000_AN106_ToshihiroHorikawa.avi</t>
  </si>
  <si>
    <t>https://u.pcloud.link/publink/show?code=XZMF445ZkGD0k38SDHbiRNfOw8dLWjTHkX9k</t>
  </si>
  <si>
    <t>2025.01.01</t>
  </si>
  <si>
    <t>Bertholda</t>
  </si>
  <si>
    <t>UCAC4 540-027107</t>
  </si>
  <si>
    <t>34.934194,135.921361</t>
  </si>
  <si>
    <t>Otsu, Shiga</t>
  </si>
  <si>
    <t>20h2m32.120s</t>
  </si>
  <si>
    <t>±0.259</t>
  </si>
  <si>
    <t>20h2m40.713s</t>
  </si>
  <si>
    <t>±0.512</t>
  </si>
  <si>
    <t>20250101_000420_Bertholda_HidehitoYamamura.rep</t>
  </si>
  <si>
    <t>20250101_000420_Bertholda_HidehitoYamamura.dat</t>
  </si>
  <si>
    <t>20250101_000420_Bertholda_OBS_EA.xml</t>
  </si>
  <si>
    <t>2025Jan1_Bertholda.png</t>
  </si>
  <si>
    <t>20250101_000420_Bertholda_HidehitoYamamura_05_00_30CameraSettings.txt</t>
  </si>
  <si>
    <t>20250101_000420_Bertholda_HidehitoYamamura_UTC-2025-0101-200453.txt</t>
  </si>
  <si>
    <t>20250101_000420_Bertholda_HidehitoYamamura.pdf</t>
  </si>
  <si>
    <t>20250101_000420_Bertholda_HidehitoYamamura-1.png</t>
  </si>
  <si>
    <t>20250101_000420_Bertholda_HidehitoYamamura-2.png</t>
  </si>
  <si>
    <t>20250101_000420_Bertholda_HidehitoYamamura-3.png</t>
  </si>
  <si>
    <t>20250101_000420_Bertholda_HidehitoYamamura-4.png</t>
  </si>
  <si>
    <t>20250101_000420_Bertholda_HidehitoYamamura.avi</t>
  </si>
  <si>
    <t>20250101_000420_Bertholda_HidehitoYamamura.mp4</t>
  </si>
  <si>
    <t>2025.01.02</t>
  </si>
  <si>
    <t>Fontenelle</t>
  </si>
  <si>
    <t>UCAC4 524-041985</t>
  </si>
  <si>
    <t>34.534278,133.902944</t>
  </si>
  <si>
    <t>Tamano, Okayama</t>
  </si>
  <si>
    <t>968x308</t>
  </si>
  <si>
    <t>20250102_010069_Fontenelle_HidekiYoshihara.rep</t>
  </si>
  <si>
    <t>20250102_010069_Fontenelle_HidekiYoshihara.dat</t>
  </si>
  <si>
    <t>20250102_010069_Fontenelle_OBS_EA.xml</t>
  </si>
  <si>
    <t>2025Jan2_Fontenelle.png</t>
  </si>
  <si>
    <t>35.011611,135.941278</t>
  </si>
  <si>
    <t>Kusatsu, Shiga</t>
  </si>
  <si>
    <t>12h18m14.275s</t>
  </si>
  <si>
    <t>12h18m15.553s</t>
  </si>
  <si>
    <t>20250102_010069_Fontenelle_HidehitoYamamura.rep</t>
  </si>
  <si>
    <t>20250102_010069_Fontenelle_HidehitoYamamura.dat</t>
  </si>
  <si>
    <t>35.098472,136.184639</t>
  </si>
  <si>
    <t>Higashiomi, Shiga</t>
  </si>
  <si>
    <t>12h18m13.063s</t>
  </si>
  <si>
    <t>12h18m13.917s</t>
  </si>
  <si>
    <t>20250102_010069_Fontenelle_MiyoshiIda.rep</t>
  </si>
  <si>
    <t>20250102_010069_Fontenelle_MiyoshiIda.dat</t>
  </si>
  <si>
    <t>20250102_010069_Fontenelle_MiyoshiIda_UTC-2025-0102-121950.txt</t>
  </si>
  <si>
    <t>20250102_010069_Fontenelle_MiyoshiIda-1.png</t>
  </si>
  <si>
    <t>20250102_010069_Fontenelle_MiyoshiIda-2.png</t>
  </si>
  <si>
    <t>20250102_010069_Fontenelle_MiyoshiIda-3.png</t>
  </si>
  <si>
    <t>20250102_010069_Fontenelle_MiyoshiIda-4.png</t>
  </si>
  <si>
    <t>20250102_010069_Fontenelle_MiyoshiIda.avi</t>
  </si>
  <si>
    <t>20250102_010069_Fontenelle_MiyoshiIda.mp4</t>
  </si>
  <si>
    <t>https://u.pcloud.link/publink/show?code=XZGBQ45Z0wOKx4PnRUXI8axw899ShbfR8Icy</t>
  </si>
  <si>
    <t>Mizutani Masanori</t>
  </si>
  <si>
    <t>34.546917,133.789500</t>
  </si>
  <si>
    <t>12h18m24.818s</t>
  </si>
  <si>
    <t>12h18m25.751s</t>
  </si>
  <si>
    <t>19h35m18.681s</t>
  </si>
  <si>
    <t>±0.040</t>
  </si>
  <si>
    <t>19h35m19.462s</t>
  </si>
  <si>
    <t>±0.035</t>
  </si>
  <si>
    <t>Off [Time</t>
  </si>
  <si>
    <t xml:space="preserve"> ;  Model: VK172 [Evidence  ]  GPS Time Log : Recorded  ;</t>
  </si>
  <si>
    <t>20250102_010069_Fontenelle_MizutaniMasanori.rep</t>
  </si>
  <si>
    <t>20250102_010069_Fontenelle_MizutaniMasanori.dat</t>
  </si>
  <si>
    <t>35.649639,139.459639</t>
  </si>
  <si>
    <t>20250102_010069_Fontenelle_TakeshiNemoto.rep</t>
  </si>
  <si>
    <t>20250102_010069_Fontenelle_TakeshiNemoto.dat</t>
  </si>
  <si>
    <t>Valentine</t>
  </si>
  <si>
    <t>UCAC4 556-047533</t>
  </si>
  <si>
    <t>12h27m14.708s</t>
  </si>
  <si>
    <t>±0.318</t>
  </si>
  <si>
    <t>12h27m19.992s</t>
  </si>
  <si>
    <t>±0.619</t>
  </si>
  <si>
    <t>1520x708</t>
  </si>
  <si>
    <t>20250102_000447_Valentine_HidehitoYamamura.rep</t>
  </si>
  <si>
    <t>20250102_000447_Valentine_HidehitoYamamura.dat</t>
  </si>
  <si>
    <t>20250102_000447_Valentine_OBS_EA.xml</t>
  </si>
  <si>
    <t>2025Jan2_Valentine.png</t>
  </si>
  <si>
    <t>12h27m21.453s</t>
  </si>
  <si>
    <t>±0.438</t>
  </si>
  <si>
    <t>12h27m29.970s</t>
  </si>
  <si>
    <t>±0.465</t>
  </si>
  <si>
    <t>1440x800</t>
  </si>
  <si>
    <t>20250102_000447_Valentine_ToshihiroHorikawa.rep</t>
  </si>
  <si>
    <t>20250102_000447_Valentine_ToshihiroHorikawa.dat</t>
  </si>
  <si>
    <t>20250102_000447_Valentine_ToshihiroHorikawa_21_25_30CameraSettings.txt</t>
  </si>
  <si>
    <t>20250102_000447_Valentine_ToshihiroHorikawa_UTC-2025-0102-123127.txt</t>
  </si>
  <si>
    <t>20250102_000447_Valentine_ToshihiroHorikawa-1.png</t>
  </si>
  <si>
    <t>20250102_000447_Valentine_ToshihiroHorikawa-2.png</t>
  </si>
  <si>
    <t>20250102_000447_Valentine_ToshihiroHorikawa-3.png</t>
  </si>
  <si>
    <t>20250102_000447_Valentine_ToshihiroHorikawa-4.png</t>
  </si>
  <si>
    <t>20250102_000447_Valentine_ToshihiroHorikawa.avi</t>
  </si>
  <si>
    <t>20250102_000447_Valentine_ToshihiroHorikawaTime.png</t>
  </si>
  <si>
    <t>https://u.pcloud.link/publink/show?code=XZ9F445ZTRSla9VRn2SW6fO93MEsFy3baI8X</t>
  </si>
  <si>
    <t>1990 RE</t>
  </si>
  <si>
    <t>UCAC4 491-045603</t>
  </si>
  <si>
    <t>13h17m47.098s</t>
  </si>
  <si>
    <t>±0.048</t>
  </si>
  <si>
    <t>13h17m48.330s</t>
  </si>
  <si>
    <t>±0.050</t>
  </si>
  <si>
    <t>2.5（Reducer ×0.25）</t>
  </si>
  <si>
    <t>GHS-OSD (PPSPUcorrection -0.0071105s)</t>
  </si>
  <si>
    <t>Since the target star was dark (14.0 mag),</t>
  </si>
  <si>
    <t>20250102_026833_1990 RE_KatsuhikoKitazaki.rep</t>
  </si>
  <si>
    <t>20250102_026833_1990 RE_KatsuhikoKitazaki.dat</t>
  </si>
  <si>
    <t>20250102_026833_1990 RE_OBS_EA.xml</t>
  </si>
  <si>
    <t>2025Jan2_1990 RE.png</t>
  </si>
  <si>
    <t>20250102_026833_1990_RE_KatsuhikoKitazaki_22-17-00CameraSettings.txt</t>
  </si>
  <si>
    <t>20250102_026833_1990_RE_KatsuhikoKitazaki_UTC-2025-0102-133700.txt</t>
  </si>
  <si>
    <t>20250102_026833_1990_RE_KatsuhikoKitazaki.pdf</t>
  </si>
  <si>
    <t>20250102_026833_1990_RE_KatsuhikoKitazaki-1.png</t>
  </si>
  <si>
    <t>20250102_026833_1990_RE_KatsuhikoKitazaki-2.png</t>
  </si>
  <si>
    <t>20250102_026833_1990_RE_KatsuhikoKitazaki-3.png</t>
  </si>
  <si>
    <t>20250102_026833_1990_RE_KatsuhikoKitazaki-4.png</t>
  </si>
  <si>
    <t>20250102_026833_1990_RE_KatsuhikoKitazaki.avi</t>
  </si>
  <si>
    <t>20250102_026833_1990_RE_KatsuhikoKitazaki.MOV</t>
  </si>
  <si>
    <t>https://u.pcloud.link/publink/show?code=XZpkY45ZxTvlzIDeWV443d4Aeg5b4QCJlIVX</t>
  </si>
  <si>
    <t>2025.01.03</t>
  </si>
  <si>
    <t>Juliana</t>
  </si>
  <si>
    <t>UCAC4 523-043115</t>
  </si>
  <si>
    <t>34.653000,134.099139</t>
  </si>
  <si>
    <t>Setouti, Okayama</t>
  </si>
  <si>
    <t>17h14m10.815s</t>
  </si>
  <si>
    <t>±0.026</t>
  </si>
  <si>
    <t>17h14m14.873s</t>
  </si>
  <si>
    <t>20250103_000816_Juliana_HidekiYoshihara.rep</t>
  </si>
  <si>
    <t>20250103_000816_Juliana_HidekiYoshihara.dat</t>
  </si>
  <si>
    <t>20250103_000816_Juliana_OBS_EA.xml</t>
  </si>
  <si>
    <t>2025Jan3_Juliana.png</t>
  </si>
  <si>
    <t>20250103_000816_Juliana_HidekiYoshihara_02_12_40CameraSettings.txt</t>
  </si>
  <si>
    <t>20250103_000816_Juliana_HidekiYoshihara_UTC-2025-0103-171850.txt</t>
  </si>
  <si>
    <t>20250103_000816_Juliana_HidekiYoshihara-1.png</t>
  </si>
  <si>
    <t>20250103_000816_Juliana_HidekiYoshihara-2.png</t>
  </si>
  <si>
    <t>20250103_000816_Juliana_HidekiYoshihara.avi</t>
  </si>
  <si>
    <t>20250103_000816_Juliana_HidekiYoshihara.mp4</t>
  </si>
  <si>
    <t>https://u.pcloud.link/publink/show?code=XZHT445ZImOA11ceYH8YNbIHtaJWOkUyFury</t>
  </si>
  <si>
    <t>17h13m56.877s</t>
  </si>
  <si>
    <t>17h14m 1.769s</t>
  </si>
  <si>
    <t>1440x720</t>
  </si>
  <si>
    <t>20250103_000816_Juliana_NorihiroManago.rep</t>
  </si>
  <si>
    <t>20250103_000816_Juliana_NorihiroManago.dat</t>
  </si>
  <si>
    <t>17h14m 8.205s</t>
  </si>
  <si>
    <t>17h14m11.787s</t>
  </si>
  <si>
    <t>±0.025</t>
  </si>
  <si>
    <t>20250103_000816_Juliana_ToshihiroHorikawa.rep</t>
  </si>
  <si>
    <t>20250103_000816_Juliana_ToshihiroHorikawa.dat</t>
  </si>
  <si>
    <t>20250103_000816_Juliana_ToshihiroHorikawa_02_13_00CameraSettings.txt</t>
  </si>
  <si>
    <t>20250103_000816_Juliana_ToshihiroHorikawa_UTC-2025-0103-171949.txt</t>
  </si>
  <si>
    <t>20250103_000816_Juliana_ToshihiroHorikawa-1.png</t>
  </si>
  <si>
    <t>20250103_000816_Juliana_ToshihiroHorikawa-2.png</t>
  </si>
  <si>
    <t>20250103_000816_Juliana_ToshihiroHorikawa-3.png</t>
  </si>
  <si>
    <t>20250103_000816_Juliana_ToshihiroHorikawa-4.png</t>
  </si>
  <si>
    <t>20250103_000816_Juliana_ToshihiroHorikawa.avi</t>
  </si>
  <si>
    <t>20250103_000816_Juliana_ToshihiroHorikawaTime.png</t>
  </si>
  <si>
    <t>https://u.pcloud.link/publink/show?code=XZDF445ZTGdSuFhjgT5tcGdYAgLlKk0T33XX</t>
  </si>
  <si>
    <t>2025.01.04</t>
  </si>
  <si>
    <t>Palisana</t>
  </si>
  <si>
    <t>UCAC4 501-019062</t>
  </si>
  <si>
    <t>11h46m46.961s</t>
  </si>
  <si>
    <t>±0.243</t>
  </si>
  <si>
    <t>11h46m50.854s</t>
  </si>
  <si>
    <t>±0.199</t>
  </si>
  <si>
    <t>20250104_000914_Palisana_KatsumasaHosoi.rep</t>
  </si>
  <si>
    <t>20250104_000914_Palisana_KatsumasaHosoi.dat</t>
  </si>
  <si>
    <t>20250104_000914_PalisanaB_OBS_EA.xml</t>
  </si>
  <si>
    <t>2025Jan4_PalisanaB.png</t>
  </si>
  <si>
    <t>20250104_000914_Palisana_KatsumasaHosoi_20_44_40CameraSettings.txt</t>
  </si>
  <si>
    <t>20250104_000914_Palisana_KatsumasaHosoi_UTC-2025-0104-115110.txt</t>
  </si>
  <si>
    <t>20250104_000914_Palisana_KatsumasaHosoi.pdf</t>
  </si>
  <si>
    <t>20250104_000914_Palisana_KatsumasaHosoi-1.png</t>
  </si>
  <si>
    <t>20250104_000914_Palisana_KatsumasaHosoi-2.png</t>
  </si>
  <si>
    <t>20250104_000914_Palisana_KatsumasaHosoi-3.png</t>
  </si>
  <si>
    <t>20250104_000914_Palisana_KatsumasaHosoi.avi</t>
  </si>
  <si>
    <t>20250104_000914_Palisana_KatsumasaHosoi.mp4</t>
  </si>
  <si>
    <t>https://u.pcloud.link/publink/show?code=XZsF445Zjgs8kAaUh04HYwnfiE3i2b2HRASy</t>
  </si>
  <si>
    <t>UCAC4 501-019030</t>
  </si>
  <si>
    <t>34.976111,136.641417</t>
  </si>
  <si>
    <t>Yokkaichi, Mie</t>
  </si>
  <si>
    <t>14h12m33.371s</t>
  </si>
  <si>
    <t>14h12m36.961s</t>
  </si>
  <si>
    <t>20250104_000914_Palisana_HidehitoYamamura.rep</t>
  </si>
  <si>
    <t>20250104_000914_Palisana_HidehitoYamamura.dat</t>
  </si>
  <si>
    <t>20250104_000914_PalisanaA_OBS_EA.xml</t>
  </si>
  <si>
    <t>2025Jan4_PalisanaA.png</t>
  </si>
  <si>
    <t>14h12m50.918s</t>
  </si>
  <si>
    <t>14h12m54.998s</t>
  </si>
  <si>
    <t>±0.015</t>
  </si>
  <si>
    <t>968x404</t>
  </si>
  <si>
    <t>20250104_000914_Palisana_HidekiYoshihara.rep</t>
  </si>
  <si>
    <t>20250104_000914_Palisana_HidekiYoshihara.dat</t>
  </si>
  <si>
    <t>20250104_000914_Palisana_HidekiYoshihara_23_11_26CameraSettings.txt</t>
  </si>
  <si>
    <t>20250104_000914_Palisana_HidekiYoshihara_UTC-2025-0104-141637.txt</t>
  </si>
  <si>
    <t>20250104_000914_Palisana_HidekiYoshihara-1.png</t>
  </si>
  <si>
    <t>20250104_000914_Palisana_HidekiYoshihara-2.png</t>
  </si>
  <si>
    <t>20250104_000914_Palisana_HidekiYoshihara.avi</t>
  </si>
  <si>
    <t>20250104_000914_Palisana_HidekiYoshihara.mp4</t>
  </si>
  <si>
    <t>https://u.pcloud.link/publink/show?code=XZcM445ZUSrUbo9nvQXsAwSi6ijjrfcnYvwX</t>
  </si>
  <si>
    <t>Hiroshi Kishimoto</t>
  </si>
  <si>
    <t>34.680392,135.046644</t>
  </si>
  <si>
    <t>Kobe, Hyogo</t>
  </si>
  <si>
    <t>14h12m42.564s</t>
  </si>
  <si>
    <t>14h12m46.735s</t>
  </si>
  <si>
    <t>1504x500</t>
  </si>
  <si>
    <t>miss</t>
  </si>
  <si>
    <t>20250104_000914_Palisana_HiroshiKishimoto.rep</t>
  </si>
  <si>
    <t>20250104_000914_Palisana_HiroshiKishimoto.dat</t>
  </si>
  <si>
    <t>20250104_000914_Palisana_HiroshiKishimoto_23_11_11CameraSettings.txt</t>
  </si>
  <si>
    <t>20250104_000914_Palisana_HiroshiKishimoto_UTC-2025-0104-141931.txt</t>
  </si>
  <si>
    <t>20250104_000914_Palisana_HiroshiKishimoto-1.png</t>
  </si>
  <si>
    <t>20250104_000914_Palisana_HiroshiKishimoto-2.png</t>
  </si>
  <si>
    <t>20250104_000914_Palisana_HiroshiKishimoto-3.png</t>
  </si>
  <si>
    <t>20250104_000914_Palisana_HiroshiKishimoto.avi</t>
  </si>
  <si>
    <t>20250104_000914_Palisana_HiroshiKishimoto.MOV</t>
  </si>
  <si>
    <t>https://u.pcloud.link/publink/show?code=XZ9qg45Zoqg0lnO298bTFcaJ2K92YYxazfsy</t>
  </si>
  <si>
    <t>Hisashi Kasebe</t>
  </si>
  <si>
    <t>34.903333,135.226944</t>
  </si>
  <si>
    <t>Sanda, Hyogo</t>
  </si>
  <si>
    <t>14h12m41.141s</t>
  </si>
  <si>
    <t>14h12m45.398s</t>
  </si>
  <si>
    <t>1584x404</t>
  </si>
  <si>
    <t>20250104_000914_Palisana_HisashiKasebe.rep</t>
  </si>
  <si>
    <t>20250104_000914_Palisana_HisashiKasebe.dat</t>
  </si>
  <si>
    <t>20250104_000914_Palisana_HisashiKasebe_14_11_10ZCameraSettings.txt</t>
  </si>
  <si>
    <t>20250104_000914_Palisana_HisashiKasebe.pdf</t>
  </si>
  <si>
    <t>20250104_000914_Palisana_HisashiKasebe-1.png</t>
  </si>
  <si>
    <t>20250104_000914_Palisana_HisashiKasebe-2.png</t>
  </si>
  <si>
    <t>20250104_000914_Palisana_HisashiKasebe-3.png</t>
  </si>
  <si>
    <t>20250104_000914_Palisana_HisashiKasebe-4.png</t>
  </si>
  <si>
    <t>20250104_000914_Palisana_HisashiKasebe.avi</t>
  </si>
  <si>
    <t>https://u.pcloud.link/publink/show?code=XZsEQ45Z59M0ucDd0CBnThnsBA2hKzGFtFBk</t>
  </si>
  <si>
    <t>14h12m16.510s</t>
  </si>
  <si>
    <t>14h12m19.924s</t>
  </si>
  <si>
    <t>±0.046</t>
  </si>
  <si>
    <t>GHS-OSD  (PPSPUcorrection -0.0153492s)</t>
  </si>
  <si>
    <t>The analysis at R was fitted atcontactangl85</t>
  </si>
  <si>
    <t>20250104_000914_Palisana_KatsuhikoKitazaki.rep</t>
  </si>
  <si>
    <t>20250104_000914_Palisana_KatsuhikoKitazaki.dat</t>
  </si>
  <si>
    <t>20250104_000914_Palisana_KatsuhikoKitazaki_23-11-30CameraSettings.txt</t>
  </si>
  <si>
    <t>20250104_000914_Palisana_KatsuhikoKitazaki_UTC-2025-0104-141400.txt</t>
  </si>
  <si>
    <t>20250104_000914_Palisana_KatsuhikoKitazaki.pdf</t>
  </si>
  <si>
    <t>20250104_000914_Palisana_KatsuhikoKitazaki-1.png</t>
  </si>
  <si>
    <t>20250104_000914_Palisana_KatsuhikoKitazaki-2.png</t>
  </si>
  <si>
    <t>20250104_000914_Palisana_KatsuhikoKitazaki-3.png</t>
  </si>
  <si>
    <t>20250104_000914_Palisana_KatsuhikoKitazaki-4.png</t>
  </si>
  <si>
    <t>20250104_000914_Palisana_KatsuhikoKitazaki.avi</t>
  </si>
  <si>
    <t>20250104_000914_Palisana_KatsuhikoKitazaki.MOV</t>
  </si>
  <si>
    <t>https://u.pcloud.link/publink/show?code=XZQkY45ZPr9OXa9Jo4pyzE5RBF6NkYPrUI9V</t>
  </si>
  <si>
    <t>Masanori Mizutani</t>
  </si>
  <si>
    <t>34.520194,133.927750</t>
  </si>
  <si>
    <t>14h12m48.863s</t>
  </si>
  <si>
    <t>±0.030</t>
  </si>
  <si>
    <t>14h12m53.068s</t>
  </si>
  <si>
    <t>20250104_000914_Palisana_MasanoriMizutani.rep</t>
  </si>
  <si>
    <t>20250104_000914_Palisana_MasanoriMizutani.dat</t>
  </si>
  <si>
    <t>35.107833,136.184778</t>
  </si>
  <si>
    <t>14h12m35.589s</t>
  </si>
  <si>
    <t>14h12m39.872s</t>
  </si>
  <si>
    <t>20250104_000914_Palisana_MiyoshiIda.rep</t>
  </si>
  <si>
    <t>20250104_000914_Palisana_MiyoshiIda.dat</t>
  </si>
  <si>
    <t>20250104_000914_Palisana_MiyoshiIda_23_11_10CameraSettings.txt</t>
  </si>
  <si>
    <t>20250104_000914_Palisana_MiyoshiIda_UTC-2025-0104-141446.txt</t>
  </si>
  <si>
    <t>20250104_000914_Palisana_MiyoshiIda-1.png</t>
  </si>
  <si>
    <t>20250104_000914_Palisana_MiyoshiIda-2.png</t>
  </si>
  <si>
    <t>20250104_000914_Palisana_MiyoshiIda-3.png</t>
  </si>
  <si>
    <t>20250104_000914_Palisana_MiyoshiIda.avi</t>
  </si>
  <si>
    <t>20250104_000914_Palisana_MiyoshiIda.mp4</t>
  </si>
  <si>
    <t>https://u.pcloud.link/publink/show?code=XZMBQ45ZIBK7UiIDCchCzDy2yaohIzJAIciy</t>
  </si>
  <si>
    <t>35.822778,139.486333</t>
  </si>
  <si>
    <t>14h12m16.776s</t>
  </si>
  <si>
    <t>14h12m20.909s</t>
  </si>
  <si>
    <t>20250104_000914_Palisana_TakeshiNemoto.rep</t>
  </si>
  <si>
    <t>20250104_000914_Palisana_TakeshiNemoto.dat</t>
  </si>
  <si>
    <t>14h12m49.149s</t>
  </si>
  <si>
    <t>14h12m53.010s</t>
  </si>
  <si>
    <t>20250104_000914_Palisana_ToshihiroHorikawa.rep</t>
  </si>
  <si>
    <t>20250104_000914_Palisana_ToshihiroHorikawa.dat</t>
  </si>
  <si>
    <t>20250104_000914_Palisana_ToshihiroHorikawa_23_11_30CameraSettings.txt</t>
  </si>
  <si>
    <t>20250104_000914_Palisana_ToshihiroHorikawa_UTC-2025-0104-141549.txt</t>
  </si>
  <si>
    <t>20250104_000914_Palisana_ToshihiroHorikawa-1.png</t>
  </si>
  <si>
    <t>20250104_000914_Palisana_ToshihiroHorikawa-2.png</t>
  </si>
  <si>
    <t>20250104_000914_Palisana_ToshihiroHorikawa-3.png</t>
  </si>
  <si>
    <t>20250104_000914_Palisana_ToshihiroHorikawa-4.png</t>
  </si>
  <si>
    <t>20250104_000914_Palisana_ToshihiroHorikawa.avi</t>
  </si>
  <si>
    <t>20250104_000914_Palisana_ToshihiroHorikawaTime.png</t>
  </si>
  <si>
    <t>https://u.pcloud.link/publink/show?code=XZ2F445Zh9zzcssM6B7TCVIfSO1wkhinCcOk</t>
  </si>
  <si>
    <t>2025.01.07</t>
  </si>
  <si>
    <t>1999 YK5</t>
  </si>
  <si>
    <t>Tycho2 4383-01128-1</t>
  </si>
  <si>
    <t>36.283333,139.571278</t>
  </si>
  <si>
    <t>Sano, Tochigi</t>
  </si>
  <si>
    <t>It was observed near the center of the</t>
  </si>
  <si>
    <t>20250107_137805_1999 YK5_KatsuhikoKitazaki.rep</t>
  </si>
  <si>
    <t>20250107_137805_1999 YK5_KatsuhikoKitazaki.dat</t>
  </si>
  <si>
    <t>20250107_137805_1999 YK5_OBS_EA.xml</t>
  </si>
  <si>
    <t>2025Jan7_1999 YK5.png</t>
  </si>
  <si>
    <t>20250107_137805_1999_YK5_KatsuhikoKitazaki_23-54-30CameraSettings.txt</t>
  </si>
  <si>
    <t>20250107_137805_1999_YK5_KatsuhikoKitazaki_UTC-2025-0107-145700.txt</t>
  </si>
  <si>
    <t>20250107_137805_1999_YK5_KatsuhikoKitazaki.pdf</t>
  </si>
  <si>
    <t>20250107_137805_1999_YK5_KatsuhikoKitazaki-1.png</t>
  </si>
  <si>
    <t>20250107_137805_1999_YK5_KatsuhikoKitazaki-2.png</t>
  </si>
  <si>
    <t>20250107_137805_1999_YK5_KatsuhikoKitazaki-3.png</t>
  </si>
  <si>
    <t>20250107_137805_1999_YK5_KatsuhikoKitazaki-4.png</t>
  </si>
  <si>
    <t>20250107_137805_1999_YK5_KatsuhikoKitazaki.avi</t>
  </si>
  <si>
    <t>20250107_137805_1999_YK5_KatsuhikoKitazaki.MOV</t>
  </si>
  <si>
    <t>https://u.pcloud.link/publink/show?code=XZjkY45ZmlLfzW2n3wXkUhTAbHe2FRgaGvlV</t>
  </si>
  <si>
    <t>36.328139,139.176750</t>
  </si>
  <si>
    <t>Isesaki, Gunma</t>
  </si>
  <si>
    <t>20250107_137805_1999 YK5_KatsumasaHosoi.rep</t>
  </si>
  <si>
    <t>20250107_137805_1999 YK5_KatsumasaHosoi.dat</t>
  </si>
  <si>
    <t>20250107_137805_1999_YK5_KatsumasaHosoi_23_53_10CameraSettings.txt</t>
  </si>
  <si>
    <t>20250107_137805_1999_YK5_KatsumasaHosoi_UTC-2025-0107-150510.txt</t>
  </si>
  <si>
    <t>20250107_137805_1999_YK5_KatsumasaHosoi.pdf</t>
  </si>
  <si>
    <t>20250107_137805_1999_YK5_KatsumasaHosoi-1.png</t>
  </si>
  <si>
    <t>20250107_137805_1999_YK5_KatsumasaHosoi-2.png</t>
  </si>
  <si>
    <t>20250107_137805_1999_YK5_KatsumasaHosoi.mp4</t>
  </si>
  <si>
    <t>36.280472,139.763861</t>
  </si>
  <si>
    <t>Oyama, Tochigi</t>
  </si>
  <si>
    <t>14h55m13.392s</t>
  </si>
  <si>
    <t>14h55m13.528s</t>
  </si>
  <si>
    <t>20250107_137805_1999 YK5_TakeshiNemoto.rep</t>
  </si>
  <si>
    <t>20250107_137805_1999 YK5_TakeshiNemoto.dat</t>
  </si>
  <si>
    <t>20250107_137805_1999_YK5_TakeshiNemoto_23_53_40CameraSettings.txt</t>
  </si>
  <si>
    <t>20250107_137805_1999_YK5_TakeshiNemoto_UTC-2025-0107-145806.txt</t>
  </si>
  <si>
    <t>20250107_137805_1999_YK5_TakeshiNemoto.pdf</t>
  </si>
  <si>
    <t>20250107_137805_1999_YK5_TakeshiNemoto-1.png</t>
  </si>
  <si>
    <t>20250107_137805_1999_YK5_TakeshiNemoto-2.png</t>
  </si>
  <si>
    <t>20250107_137805_1999_YK5_TakeshiNemoto-3.png</t>
  </si>
  <si>
    <t>20250107_137805_1999_YK5_TakeshiNemoto-4.png</t>
  </si>
  <si>
    <t>20250107_137805_1999_YK5_TakeshiNemoto.avi</t>
  </si>
  <si>
    <t>20250107_137805_1999_YK5_TakeshiNemoto.mp4</t>
  </si>
  <si>
    <t>https://u.pcloud.link/publink/show?code=XZSF445Zzg25WiaF72QjwpEj0M2uluTL1wcy</t>
  </si>
  <si>
    <t>2000 GD169</t>
  </si>
  <si>
    <t>UCAC4 430-051639</t>
  </si>
  <si>
    <t>16h15m15.131s</t>
  </si>
  <si>
    <t>16h15m15.776s</t>
  </si>
  <si>
    <t>20250107_081510_2000 GD169_TakeshiNemoto.rep</t>
  </si>
  <si>
    <t>20250107_081510_2000 GD169_TakeshiNemoto.dat</t>
  </si>
  <si>
    <t>20250107_081510_2000 GD169_OBS_EA.xml</t>
  </si>
  <si>
    <t>2025Jan7_2000 GD169.png</t>
  </si>
  <si>
    <t>2025.01.08</t>
  </si>
  <si>
    <t>Adele</t>
  </si>
  <si>
    <t>UCAC4 663-028722</t>
  </si>
  <si>
    <t>35.700000,139.561444</t>
  </si>
  <si>
    <t>14h10m50.013s</t>
  </si>
  <si>
    <t>14h10m51.785s</t>
  </si>
  <si>
    <t>There is a step in the light curve while</t>
  </si>
  <si>
    <t>20250108_000812_Adele_KatsuhikoKitazaki.rep</t>
  </si>
  <si>
    <t>20250108_000812_Adele_KatsuhikoKitazaki.dat</t>
  </si>
  <si>
    <t>20250108_000812_Adele_OBS_EA.xml</t>
  </si>
  <si>
    <t>2025Jan8_Adele.png</t>
  </si>
  <si>
    <t>20250108_000812_Adele_KatsuhikoKitazaki_23-10-00CameraSettings.txt</t>
  </si>
  <si>
    <t>20250108_000812_Adele_KatsuhikoKitazaki_UTC-2025-0108-195500.txt</t>
  </si>
  <si>
    <t>20250108_000812_Adele_KatsuhikoKitazaki.pdf</t>
  </si>
  <si>
    <t>20250108_000812_Adele_KatsuhikoKitazaki-1.png</t>
  </si>
  <si>
    <t>20250108_000812_Adele_KatsuhikoKitazaki-2.png</t>
  </si>
  <si>
    <t>20250108_000812_Adele_KatsuhikoKitazaki-3.png</t>
  </si>
  <si>
    <t>20250108_000812_Adele_KatsuhikoKitazaki-4.png</t>
  </si>
  <si>
    <t>20250108_000812_Adele_KatsuhikoKitazaki.avi</t>
  </si>
  <si>
    <t>20250108_000812_Adele_KatsuhikoKitazaki.MOV</t>
  </si>
  <si>
    <t>https://u.pcloud.link/publink/show?code=XZmF445Zc6O0Nx1gLaFMe9D6ElnRhYJFQR3V</t>
  </si>
  <si>
    <t>1999 NX54</t>
  </si>
  <si>
    <t>UCAC4 452-055380</t>
  </si>
  <si>
    <t>19h52m51.872s</t>
  </si>
  <si>
    <t>19h52m52.296s</t>
  </si>
  <si>
    <t>The frame exposure time was trimmed to</t>
  </si>
  <si>
    <t>20250108_014213_1999 NX54_KatsuhikoKitazaki.rep</t>
  </si>
  <si>
    <t>20250108_014213_1999 NX54_KatsuhikoKitazaki.dat</t>
  </si>
  <si>
    <t>20250108_014213_1999 NX54_OBS_EA.xml</t>
  </si>
  <si>
    <t>2025Jan8_1999 NX54.png</t>
  </si>
  <si>
    <t>20250108_014213_1999_NX54_KatsuhikoKitazaki_04-52-00CameraSettings.txt</t>
  </si>
  <si>
    <t>20250108_014213_1999_NX54_KatsuhikoKitazaki_UTC-2025-0108-195500.txt</t>
  </si>
  <si>
    <t>20250108_014213_1999_NX54_KatsuhikoKitazaki.pdf</t>
  </si>
  <si>
    <t>20250108_014213_1999_NX54_KatsuhikoKitazaki-1.png</t>
  </si>
  <si>
    <t>20250108_014213_1999_NX54_KatsuhikoKitazaki-2.png</t>
  </si>
  <si>
    <t>20250108_014213_1999_NX54_KatsuhikoKitazaki-3.png</t>
  </si>
  <si>
    <t>20250108_014213_1999_NX54_KatsuhikoKitazaki-4.png</t>
  </si>
  <si>
    <t>20250108_014213_1999_NX54_KatsuhikoKitazaki.avi</t>
  </si>
  <si>
    <t>20250108_014213_1999_NX54_KatsuhikoKitazaki.MOV</t>
  </si>
  <si>
    <t>https://u.pcloud.link/publink/show?code=XZPkY45Z2PMp0Lhj2WR0unH1xWzcy00zR6By</t>
  </si>
  <si>
    <t>2025.01.09</t>
  </si>
  <si>
    <t>2001 VC28</t>
  </si>
  <si>
    <t>UCAC4 548-018902</t>
  </si>
  <si>
    <t>35.328278,136.294583</t>
  </si>
  <si>
    <t>Maibara, Shiga</t>
  </si>
  <si>
    <t>11h22m22.617s</t>
  </si>
  <si>
    <t>11h22m23.064s</t>
  </si>
  <si>
    <t>20250109_125298_2001 VC28_HidehitoYamamura.rep</t>
  </si>
  <si>
    <t>20250109_125298_2001 VC28_HidehitoYamamura.dat</t>
  </si>
  <si>
    <t>20250109_125298_2001 VC28_OBS_EA.xml</t>
  </si>
  <si>
    <t>2025Jan9_2001 VC28.png</t>
  </si>
  <si>
    <t>ASM</t>
  </si>
  <si>
    <t>Spinoza</t>
  </si>
  <si>
    <t>UCAC4 565-032935</t>
  </si>
  <si>
    <t>3200x800</t>
  </si>
  <si>
    <t>20250109_007142_Spinoza_MasaruYamashita.rep</t>
  </si>
  <si>
    <t>20250109_007142_Spinoza_MasaruYamashita.dat</t>
  </si>
  <si>
    <t>20250109_007142_Spinoza_OBS_EA.xml</t>
  </si>
  <si>
    <t>http://yamachan.la.coocan.jp/</t>
  </si>
  <si>
    <t>2025.01.10</t>
  </si>
  <si>
    <t>2000 CE35</t>
  </si>
  <si>
    <t>UCAC4 540-008630</t>
  </si>
  <si>
    <t>14h19m 4.510s</t>
  </si>
  <si>
    <t>Classical Cassegrain</t>
  </si>
  <si>
    <t>GHS-OSD (PPSPUcorrection -0.0066329s)</t>
  </si>
  <si>
    <t>The predicted time was 14h19m19s UTC,</t>
  </si>
  <si>
    <t>20250110_043254_2000 CE35_KatsuhikoKitazaki.rep</t>
  </si>
  <si>
    <t>20250110_043254_2000 CE35_KatsuhikoKitazaki.dat</t>
  </si>
  <si>
    <t>20250110_043254_2000 CE35_OBS_EA.xml</t>
  </si>
  <si>
    <t>2025Jan10_2000 CE35.png</t>
  </si>
  <si>
    <t>20250110_043254_2000_CE35_KatsuhikoKitazaki_23-18-30CameraSettings.txt</t>
  </si>
  <si>
    <t>20250110_043254_2000_CE35_KatsuhikoKitazaki_UTC-2025-0110-142100.txt</t>
  </si>
  <si>
    <t>20250110_043254_2000_CE35_KatsuhikoKitazaki.pdf</t>
  </si>
  <si>
    <t>20250110_043254_2000_CE35_KatsuhikoKitazaki-1.png</t>
  </si>
  <si>
    <t>20250110_043254_2000_CE35_KatsuhikoKitazaki-2.png</t>
  </si>
  <si>
    <t>20250110_043254_2000_CE35_KatsuhikoKitazaki-3.png</t>
  </si>
  <si>
    <t>20250110_043254_2000_CE35_KatsuhikoKitazaki-4.png</t>
  </si>
  <si>
    <t>20250110_043254_2000_CE35_KatsuhikoKitazaki.avi</t>
  </si>
  <si>
    <t>20250110_043254_2000_CE35_KatsuhikoKitazaki.MOV</t>
  </si>
  <si>
    <t>https://u.pcloud.link/publink/show?code=XZQF445ZQUUk2c6Gk24r6MgWonREpYwP3wy0</t>
  </si>
  <si>
    <t>2025.01.11</t>
  </si>
  <si>
    <t>Euphrosyne</t>
  </si>
  <si>
    <t>UCAC4 371-068804</t>
  </si>
  <si>
    <t>20h2m31.972s</t>
  </si>
  <si>
    <t>±0.374</t>
  </si>
  <si>
    <t>20h2m40.624s</t>
  </si>
  <si>
    <t>±0.139</t>
  </si>
  <si>
    <t>20250111_000031_Euphrosyne_ToshihiroHorikawa.rep</t>
  </si>
  <si>
    <t>20250111_000031_Euphrosyne_ToshihiroHorikawa.dat</t>
  </si>
  <si>
    <t>20250111_000031_Euphrosyne_OBS_EA.xml</t>
  </si>
  <si>
    <t>2025Jan11_Euphrosyne.png</t>
  </si>
  <si>
    <t>20250111_000031_Euphrosyne_ToshihiroHorikawa_05_01_11CameraSettings.txt</t>
  </si>
  <si>
    <t>20250111_000031_Euphrosyne_ToshihiroHorikawa_UTC-2025-0111-200426.txt</t>
  </si>
  <si>
    <t>20250111_000031_Euphrosyne_ToshihiroHorikawa-1.png</t>
  </si>
  <si>
    <t>20250111_000031_Euphrosyne_ToshihiroHorikawa-2.png</t>
  </si>
  <si>
    <t>20250111_000031_Euphrosyne_ToshihiroHorikawa-3.png</t>
  </si>
  <si>
    <t>20250111_000031_Euphrosyne_ToshihiroHorikawa-4.png</t>
  </si>
  <si>
    <t>20250111_000031_Euphrosyne_ToshihiroHorikawa.avi</t>
  </si>
  <si>
    <t>20250111_000031_Euphrosyne_ToshihiroHorikawaTime.png</t>
  </si>
  <si>
    <t>https://u.pcloud.link/publink/show?code=XZ8F445Z6SdDzElhDSmDU8oxjYWHmX7s8S0V</t>
  </si>
  <si>
    <t>2025.01.12</t>
  </si>
  <si>
    <t>Brabantia</t>
  </si>
  <si>
    <t>UCAC4 503-053642</t>
  </si>
  <si>
    <t>35.334944,136.312917</t>
  </si>
  <si>
    <t>16h41m49.633s</t>
  </si>
  <si>
    <t>±0.157</t>
  </si>
  <si>
    <t>16h41m50.850s</t>
  </si>
  <si>
    <t>20250112_001342_Brabantia_HidehitoYamamura.rep</t>
  </si>
  <si>
    <t>20250112_001342_Brabantia_HidehitoYamamura.dat</t>
  </si>
  <si>
    <t>20250112_001342_Brabantia_OBS_EA.xml</t>
  </si>
  <si>
    <t>2025Jan12_Brabantia.png</t>
  </si>
  <si>
    <t>2025.01.13</t>
  </si>
  <si>
    <t>2001 YK122</t>
  </si>
  <si>
    <t>UCAC4 539-032421</t>
  </si>
  <si>
    <t>11h58m 1.928s</t>
  </si>
  <si>
    <t>11h58m 2.401s</t>
  </si>
  <si>
    <t>1936x400</t>
  </si>
  <si>
    <t>The Prediction Time Error was 200 ms, but</t>
  </si>
  <si>
    <t>20250113_141313_2001 YK122_KatsuhikoKitazaki.rep</t>
  </si>
  <si>
    <t>20250113_141313_2001 YK122_KatsuhikoKitazaki.dat</t>
  </si>
  <si>
    <t>20250113_141313_2001 YK122_OBS_EA.xml</t>
  </si>
  <si>
    <t>2025Jan13_2001 YK122.png</t>
  </si>
  <si>
    <t>20250113_141313_2001_YK122_KatsuhikoKitazaki_0-57-00CameraSettings.txt</t>
  </si>
  <si>
    <t>20250113_141313_2001_YK122_KatsuhikoKitazaki_UTC-2025-0113-115930.txt</t>
  </si>
  <si>
    <t>20250113_141313_2001_YK122_KatsuhikoKitazaki.pdf</t>
  </si>
  <si>
    <t>20250113_141313_2001_YK122_KatsuhikoKitazaki-1.png</t>
  </si>
  <si>
    <t>20250113_141313_2001_YK122_KatsuhikoKitazaki-2.png</t>
  </si>
  <si>
    <t>20250113_141313_2001_YK122_KatsuhikoKitazaki-3.png</t>
  </si>
  <si>
    <t>20250113_141313_2001_YK122_KatsuhikoKitazaki.avi</t>
  </si>
  <si>
    <t>20250113_141313_2001_YK122_KatsuhikoKitazaki.MOV</t>
  </si>
  <si>
    <t>https://u.pcloud.link/publink/show?code=XZ4F445ZNAAbEqDPDT5jrrsxVQkdkRcXtWik</t>
  </si>
  <si>
    <t>2025.01.15</t>
  </si>
  <si>
    <t>Vinifera</t>
  </si>
  <si>
    <t>UCAC4 668-037563</t>
  </si>
  <si>
    <t>34.583111,136.477333</t>
  </si>
  <si>
    <t>Matsusaka, Mie</t>
  </si>
  <si>
    <t>13h3m52.417s</t>
  </si>
  <si>
    <t>13h3m56.034s</t>
  </si>
  <si>
    <t>20250115_000759_Vinifera_HidehitoYamamura.rep</t>
  </si>
  <si>
    <t>20250115_000759_Vinifera_HidehitoYamamura.dat</t>
  </si>
  <si>
    <t>20250115_000759_Vinifera_OBS_EA.xml</t>
  </si>
  <si>
    <t>2025Jan15_Vinifera.png</t>
  </si>
  <si>
    <t>Siwa</t>
  </si>
  <si>
    <t>UCAC4 564-034744</t>
  </si>
  <si>
    <t>16h52m 1.831s</t>
  </si>
  <si>
    <t>16h52m 2.849s</t>
  </si>
  <si>
    <t>20250115_000140_Siwa_HidekiYoshihara.rep</t>
  </si>
  <si>
    <t>20250115_000140_Siwa_HidekiYoshihara.dat</t>
  </si>
  <si>
    <t>20250115_000140_Siwa_OBS_EA.xml</t>
  </si>
  <si>
    <t>2025Jan15_Siwa.png</t>
  </si>
  <si>
    <t>20250115_000140_Siwa_HidekiYoshihara_01_50_32CameraSettings.txt</t>
  </si>
  <si>
    <t>20250115_000140_Siwa_HidekiYoshihara_UTC-2025-0115-165524.txt</t>
  </si>
  <si>
    <t>https://hidedanna.hatenablog.com/</t>
  </si>
  <si>
    <t>20250115_000140_Siwa_HidekiYoshihara.avi</t>
  </si>
  <si>
    <t>20250115_000140_Siwa_HidekiYoshihara.mp4</t>
  </si>
  <si>
    <t>https://u.pcloud.link/publink/show?code=XZRF445Zkdb2OzlOXs0cxUog9CQEEVuOQ5CV</t>
  </si>
  <si>
    <t>34.765833,133.863361</t>
  </si>
  <si>
    <t>Okayama, Okayana</t>
  </si>
  <si>
    <t>16h51m58.836s</t>
  </si>
  <si>
    <t>±0.119</t>
  </si>
  <si>
    <t>16h52m 3.991s</t>
  </si>
  <si>
    <t>±0.041</t>
  </si>
  <si>
    <t>20250115_000140_Siwa_MasanoriMizutani.rep</t>
  </si>
  <si>
    <t>20250115_000140_Siwa_MasanoriMizutani.dat</t>
  </si>
  <si>
    <t>20250115_000140_Siwa_MasanoriMizutani_16_46_00ZCameraSettings.txt</t>
  </si>
  <si>
    <t>20250115_000140_Siwa_MasanoriMizutani_UTC-2025-0115-165722.txt</t>
  </si>
  <si>
    <t>20250115_000140_Siwa_MasanoriMizutani-1.png</t>
  </si>
  <si>
    <t>20250115_000140_Siwa_MasanoriMizutani-2.png</t>
  </si>
  <si>
    <t>20250115_000140_Siwa_MasanoriMizutani.avi</t>
  </si>
  <si>
    <t>https://u.pcloud.link/publink/show?code=XZpF445Zqipc2sEeE4hcKekj1oiog0RK9pky</t>
  </si>
  <si>
    <t>Natalie</t>
  </si>
  <si>
    <t>UCAC4 464-048834</t>
  </si>
  <si>
    <t>20h25m28.449s</t>
  </si>
  <si>
    <t>±0.051</t>
  </si>
  <si>
    <t>20h25m33.895s</t>
  </si>
  <si>
    <t>Observation conditions were not stable due</t>
  </si>
  <si>
    <t>20250115_000448_Natalie_KatsuhikoKitazaki.rep</t>
  </si>
  <si>
    <t>20250115_000448_Natalie_KatsuhikoKitazaki.dat</t>
  </si>
  <si>
    <t>20250115_000448_Natalie_OBS_EA.xml</t>
  </si>
  <si>
    <t>2025Jan15_Natalie.png</t>
  </si>
  <si>
    <t>20250115_000448_Natalie_KatsuhikoKitazaki_05-24-30CameraSettings.txt</t>
  </si>
  <si>
    <t>20250115_000448_Natalie_KatsuhikoKitazaki_UTC-2025-0115-203519.txt</t>
  </si>
  <si>
    <t>20250115_000448_Natalie_KatsuhikoKitazaki.pdf</t>
  </si>
  <si>
    <t>20250115_000448_Natalie_KatsuhikoKitazaki-1.png</t>
  </si>
  <si>
    <t>20250115_000448_Natalie_KatsuhikoKitazaki-2.png</t>
  </si>
  <si>
    <t>20250115_000448_Natalie_KatsuhikoKitazaki.avi</t>
  </si>
  <si>
    <t>20250115_000448_Natalie_KatsuhikoKitazaki.MOV</t>
  </si>
  <si>
    <t>https://u.pcloud.link/publink/show?code=XZFF445ZWP8nPsNaWmmAQlndKECXQY4MqHyV</t>
  </si>
  <si>
    <t>2025.01.17</t>
  </si>
  <si>
    <t>2000 UA10</t>
  </si>
  <si>
    <t>UCAC4 378-066424</t>
  </si>
  <si>
    <t>Hiroyuki Watanabe</t>
  </si>
  <si>
    <t>35.394806,136.495444</t>
  </si>
  <si>
    <t>Tarui, Gifu</t>
  </si>
  <si>
    <t>19h56m50.390s</t>
  </si>
  <si>
    <t>19h56m50.532s</t>
  </si>
  <si>
    <t>ASI294MM Pro</t>
  </si>
  <si>
    <t>1208x404</t>
  </si>
  <si>
    <t>20250117_041681_2000 UA10_HiroyukiWatanabe.rep</t>
  </si>
  <si>
    <t>20250117_041681_2000 UA10_HiroyukiWatanabe.dat</t>
  </si>
  <si>
    <t>20250117_041681_2000 UA10_OBS_EA.xml</t>
  </si>
  <si>
    <t>2025Jan17_2000 UA10.png</t>
  </si>
  <si>
    <t>20250117_041681_2000_UA10_HiroyukiWatanabe_04_56_00CameraSettings.txt</t>
  </si>
  <si>
    <t>20250117_041681_2000_UA10_HiroyukiWatanabe-1.png</t>
  </si>
  <si>
    <t>20250117_041681_2000_UA10_HiroyukiWatanabe-2.png</t>
  </si>
  <si>
    <t>20250117_041681_2000_UA10_HiroyukiWatanabe-3.png</t>
  </si>
  <si>
    <t>20250117_041681_2000_UA10_HiroyukiWatanabe-4.png</t>
  </si>
  <si>
    <t>20250117_041681_2000_UA10_HiroyukiWatanabe.avi</t>
  </si>
  <si>
    <t>https://u.pcloud.link/publink/show?code=XZVF445ZahUXg24nEgXeurDvhDLMIVP1vzNV</t>
  </si>
  <si>
    <t>Lipperta</t>
  </si>
  <si>
    <t>UCAC4 341-082253</t>
  </si>
  <si>
    <t>35.486806,136.858417</t>
  </si>
  <si>
    <t>Seki, Gifu</t>
  </si>
  <si>
    <t>20h20m40.208s</t>
  </si>
  <si>
    <t>±0.058</t>
  </si>
  <si>
    <t>20h20m41.957s</t>
  </si>
  <si>
    <t>±0.078</t>
  </si>
  <si>
    <t>20250117_000846_Lipperta_HidehitoYamamura.rep</t>
  </si>
  <si>
    <t>20250117_000846_Lipperta_HidehitoYamamura.dat</t>
  </si>
  <si>
    <t>20250117_000846_Lipperta_OBS_EA.xml</t>
  </si>
  <si>
    <t>2025Jan17_Lipperta.png</t>
  </si>
  <si>
    <t>2025.01.18</t>
  </si>
  <si>
    <t>Rosamunde</t>
  </si>
  <si>
    <t>UCAC4 522-012609</t>
  </si>
  <si>
    <t>35.258139,136.228500</t>
  </si>
  <si>
    <t>Hikone, Shiga</t>
  </si>
  <si>
    <t>10h19m11.164s</t>
  </si>
  <si>
    <t>10h19m14.547s</t>
  </si>
  <si>
    <t>On</t>
  </si>
  <si>
    <t>20250118_000540_Rosamunde_MiyoshiIda.rep</t>
  </si>
  <si>
    <t>20250118_000540_Rosamunde_MiyoshiIda.dat</t>
  </si>
  <si>
    <t>20250118_000540_Rosamunde_OBS_EA.xml</t>
  </si>
  <si>
    <t>2025Jan18_Rosamunde.png</t>
  </si>
  <si>
    <t>35.328333,136.294611</t>
  </si>
  <si>
    <t>10h19m11.056s</t>
  </si>
  <si>
    <t>10h19m13.506s</t>
  </si>
  <si>
    <t>10h19m11.468s</t>
  </si>
  <si>
    <t>10h19m14.302s</t>
  </si>
  <si>
    <t>20250118_000540_Rosamunde_HidehitoYamamura.rep</t>
  </si>
  <si>
    <t>20250118_000540_Rosamunde_HidehitoYamamura.dat</t>
  </si>
  <si>
    <t>20250118_000540_Rosamunde_HidehitoYamamura_19_17_30CameraSettings.txt</t>
  </si>
  <si>
    <t>20250118_000540_Rosamunde_HidehitoYamamura.pdf</t>
  </si>
  <si>
    <t>20250118_000540_Rosamunde_HidehitoYamamura-1.png</t>
  </si>
  <si>
    <t>20250118_000540_Rosamunde_HidehitoYamamura-2.png</t>
  </si>
  <si>
    <t>20250118_000540_Rosamunde_HidehitoYamamura-3.png</t>
  </si>
  <si>
    <t>20250118_000540_Rosamunde_HidehitoYamamura-4.png</t>
  </si>
  <si>
    <t>20250118_000540_Rosamunde_HidehitoYamamura.avi</t>
  </si>
  <si>
    <t>20250118_000540_Rosamunde_HidehitoYamamura.mp4</t>
  </si>
  <si>
    <t>https://u.pcloud.link/publink/show?code=XZkF445Z642I2URCFD0Pyz5U3oP4MQPahni7</t>
  </si>
  <si>
    <t>Yuto Imada</t>
  </si>
  <si>
    <t>35.295500,136.809056</t>
  </si>
  <si>
    <t>Ichinomiya, Aichi</t>
  </si>
  <si>
    <t>10h19m 3.920s</t>
  </si>
  <si>
    <t>10h19m 6.887s</t>
  </si>
  <si>
    <t>Garmin18xlvc</t>
  </si>
  <si>
    <t>20250118_000540_Rosamunde_YutoImada.rep</t>
  </si>
  <si>
    <t>20250118_000540_Rosamunde_YutoImada.dat</t>
  </si>
  <si>
    <t>20250118_000540_Rosamunde_YutoImada_19_11_39CameraSettings.txt</t>
  </si>
  <si>
    <t>20250118_000540_Rosamunde_YutoImada_UTC-2025-0211-125230.txt</t>
  </si>
  <si>
    <t>20250118_000540_Rosamunde_YutoImada-1.png</t>
  </si>
  <si>
    <t>20250118_000540_Rosamunde_YutoImada-2.png</t>
  </si>
  <si>
    <t>20250118_000540_Rosamunde_YutoImada-3.png</t>
  </si>
  <si>
    <t>20250118_000540_Rosamunde_YutoImada.avi</t>
  </si>
  <si>
    <t>20250118_000540_Rosamunde_YutoImada.mp4</t>
  </si>
  <si>
    <t>https://u.pcloud.link/publink/show?code=XZyF445ZLEOmQ1m11JzKJ0tt35rGl5GKV8TV</t>
  </si>
  <si>
    <t>Montana</t>
  </si>
  <si>
    <t>UCAC4 494-052594</t>
  </si>
  <si>
    <t>18h20m 6.671s</t>
  </si>
  <si>
    <t>18h20m 8.857s</t>
  </si>
  <si>
    <t>±0.049</t>
  </si>
  <si>
    <t>Fog</t>
  </si>
  <si>
    <t>20250118_000797_Montana_ToshihiroHorikawa.rep</t>
  </si>
  <si>
    <t>20250118_000797_Montana_ToshihiroHorikawa.dat</t>
  </si>
  <si>
    <t>20250118_000797_Montana_OBS_EA.xml</t>
  </si>
  <si>
    <t>2025Jan18_Montana.png</t>
  </si>
  <si>
    <t>20250118_000797_Montana_ToshihiroHorikawa_03_19_00CameraSettings.txt</t>
  </si>
  <si>
    <t>20250118_000797_Montana_ToshihiroHorikawa_UTC-2025-0118-182319.txt</t>
  </si>
  <si>
    <t>20250118_000797_Montana_ToshihiroHorikawa-1.png</t>
  </si>
  <si>
    <t>20250118_000797_Montana_ToshihiroHorikawa-2.png</t>
  </si>
  <si>
    <t>20250118_000797_Montana_ToshihiroHorikawa-3.png</t>
  </si>
  <si>
    <t>20250118_000797_Montana_ToshihiroHorikawa-4.png</t>
  </si>
  <si>
    <t>20250118_000797_Montana_ToshihiroHorikawa.avi</t>
  </si>
  <si>
    <t>20250118_000797_Montana_ToshihiroHorikawaTime.png</t>
  </si>
  <si>
    <t>https://u.pcloud.link/publink/show?code=XZcJ445ZzRnsOghEAWSK5zWPj3kayXItswN7</t>
  </si>
  <si>
    <t>2025.01.20</t>
  </si>
  <si>
    <t>Charis</t>
  </si>
  <si>
    <t>UCAC4 537-023003</t>
  </si>
  <si>
    <t>Masaru Yamashit</t>
  </si>
  <si>
    <t>10h40m34.94s</t>
  </si>
  <si>
    <t>±0.04</t>
  </si>
  <si>
    <t>10h40m39.65s</t>
  </si>
  <si>
    <t>±0.06</t>
  </si>
  <si>
    <t>20250120_000627_Charis_MasaruYamashit.rep</t>
  </si>
  <si>
    <t>20250120_000627_Charis_MasaruYamashit.dat</t>
  </si>
  <si>
    <t>20250120_000627_Charis_OBS_EA.xml</t>
  </si>
  <si>
    <t>2025Jan20_Charis.png</t>
  </si>
  <si>
    <t>https://luckyimage.blog.fc2.com/blog-entry-97.html</t>
  </si>
  <si>
    <t>Masumi Takimoto</t>
  </si>
  <si>
    <t>34.881856,136.360200</t>
  </si>
  <si>
    <t>Kameyama, Mie</t>
  </si>
  <si>
    <t>10h40m28.655s</t>
  </si>
  <si>
    <t>±0.069</t>
  </si>
  <si>
    <t>10h40m32.335s</t>
  </si>
  <si>
    <t>±0.070</t>
  </si>
  <si>
    <t>800x600</t>
  </si>
  <si>
    <t>20250120_000627_Charis_MasumiTakimoto.rep</t>
  </si>
  <si>
    <t>20250120_000627_Charis_MasumiTakimoto.dat</t>
  </si>
  <si>
    <t>20250120_000627_Charis_MasumiTakimoto-1.png</t>
  </si>
  <si>
    <t>20250120_000627_Charis_MasumiTakimoto-2.png</t>
  </si>
  <si>
    <t>20250120_000627_Charis_MasumiTakimoto-3.png</t>
  </si>
  <si>
    <t>20250120_000627_Charis_MasumiTakimoto-4.png</t>
  </si>
  <si>
    <t>20250120_000627_Charis_MasumiTakimoto.avi</t>
  </si>
  <si>
    <t>20250120_000627_Charis_MasumiTakimoto.mp4</t>
  </si>
  <si>
    <t>https://u.pcloud.link/publink/show?code=XZvJ445ZmjFkfpKbyqzdA9C8MnrISzuOepfy</t>
  </si>
  <si>
    <t>20250120_000627_Charis_HidekiYoshihara.rep</t>
  </si>
  <si>
    <t>20250120_000627_Charis_HidekiYoshihara.dat</t>
  </si>
  <si>
    <t>34.792750,136.892389</t>
  </si>
  <si>
    <t>Mihama, Aichi</t>
  </si>
  <si>
    <t>10h40m24.665s</t>
  </si>
  <si>
    <t>10h40m29.185s</t>
  </si>
  <si>
    <t>20250120_000627_Charis_HidehitoYamamura.rep</t>
  </si>
  <si>
    <t>20250120_000627_Charis_HidehitoYamamura.dat</t>
  </si>
  <si>
    <t>2025.01.21</t>
  </si>
  <si>
    <t>Roberta</t>
  </si>
  <si>
    <t>UCAC4 415-146583</t>
  </si>
  <si>
    <t>9h43m54.130s</t>
  </si>
  <si>
    <t>9h43m55.355s</t>
  </si>
  <si>
    <t>±0.052</t>
  </si>
  <si>
    <t>20250121_000335_Roberta_KatsumasaHosoi.rep</t>
  </si>
  <si>
    <t>20250121_000335_Roberta_KatsumasaHosoi.dat</t>
  </si>
  <si>
    <t>20250121_000335_Roberta_OBS_EA.xml</t>
  </si>
  <si>
    <t>2025Jan21_Roberta.png</t>
  </si>
  <si>
    <t>Davidaguilar</t>
  </si>
  <si>
    <t>Tycho2 6522-01953-1</t>
  </si>
  <si>
    <t>20250121_005332_Davidaguilar_MasaruYamashita.rep</t>
  </si>
  <si>
    <t>20250121_005332_Davidaguilar_MasaruYamashita.dat</t>
  </si>
  <si>
    <t>20250121_005332_Davidaguilar_OBS_EA.xml</t>
  </si>
  <si>
    <t>2025Jan21_Davidaguilar.png</t>
  </si>
  <si>
    <t>35.104444,136.178083</t>
  </si>
  <si>
    <t>16h49m19.038s</t>
  </si>
  <si>
    <t>16h49m19.179s</t>
  </si>
  <si>
    <t>20250121_005332_Davidaguilar_MiyoshiIda.rep</t>
  </si>
  <si>
    <t>20250121_005332_Davidaguilar_MiyoshiIda.dat</t>
  </si>
  <si>
    <t>20250121_005332_Davidaguilar_MiyoshiIda_01_47_49CameraSettings.txt</t>
  </si>
  <si>
    <t>20250121_005332_Davidaguilar_MiyoshiIda_UTC-2025-0121-165111.txt</t>
  </si>
  <si>
    <t>20250121_005332_Davidaguilar_MiyoshiIda-1.png</t>
  </si>
  <si>
    <t>20250121_005332_Davidaguilar_MiyoshiIda-2.png</t>
  </si>
  <si>
    <t>20250121_005332_Davidaguilar_MiyoshiIda.avi</t>
  </si>
  <si>
    <t>https://u.pcloud.link/publink/show?code=XZKJ445ZWxw3axkhQAupMKqkVVGwk7T1q6X7</t>
  </si>
  <si>
    <t>35.013056,136.083361</t>
  </si>
  <si>
    <t>Konan, Shiga</t>
  </si>
  <si>
    <t>16h49m18.785s</t>
  </si>
  <si>
    <t>16h49m18.885s</t>
  </si>
  <si>
    <t>20250121_005332_Davidaguilar_HidehitoYamamura.rep</t>
  </si>
  <si>
    <t>20250121_005332_Davidaguilar_HidehitoYamamura.dat</t>
  </si>
  <si>
    <t>20250121_005332_Davidaguilar_HidehitoYamamura_01_47_30CameraSettings.txt</t>
  </si>
  <si>
    <t>20250121_005332_Davidaguilar_HidehitoYamamura_UTC-2025-0121-165014.txt</t>
  </si>
  <si>
    <t>20250121_005332_Davidaguilar_HidehitoYamamura.pdf</t>
  </si>
  <si>
    <t>20250121_005332_Davidaguilar_HidehitoYamamura-1.png</t>
  </si>
  <si>
    <t>20250121_005332_Davidaguilar_HidehitoYamamura-2.png</t>
  </si>
  <si>
    <t>20250121_005332_Davidaguilar_HidehitoYamamura-3.png</t>
  </si>
  <si>
    <t>20250121_005332_Davidaguilar_HidehitoYamamura-4.png</t>
  </si>
  <si>
    <t>20250121_005332_Davidaguilar_HidehitoYamamura.mp4</t>
  </si>
  <si>
    <t>Atsushi Sugie</t>
  </si>
  <si>
    <t>35.211139,136.304833</t>
  </si>
  <si>
    <t>Taga, Shiga</t>
  </si>
  <si>
    <t>L76K</t>
  </si>
  <si>
    <t>20250121_005332_Davidaguilar_AtsushiSugie.rep</t>
  </si>
  <si>
    <t>20250121_005332_Davidaguilar_AtsushiSugie.dat</t>
  </si>
  <si>
    <t>20250121_005332_Davidaguilar_AtsushiSugie_01_47_36CameraSettings.txt</t>
  </si>
  <si>
    <t>20250121_005332_Davidaguilar_AtsushiSugie-1.png</t>
  </si>
  <si>
    <t>Arecibo</t>
  </si>
  <si>
    <t>UCAC4 579-033530</t>
  </si>
  <si>
    <t>34.465194,136.571667</t>
  </si>
  <si>
    <t>Taki, Mie</t>
  </si>
  <si>
    <t>19h35m15.088s</t>
  </si>
  <si>
    <t>19h35m16.924s</t>
  </si>
  <si>
    <t>19h35m18.953s</t>
  </si>
  <si>
    <t>19h35m19.692s</t>
  </si>
  <si>
    <t>20250121_004337_Arecibo_MiyoshiIda.rep</t>
  </si>
  <si>
    <t>20250121_004337_Arecibo_MiyoshiIda.dat</t>
  </si>
  <si>
    <t>20250121_004337_Arecibo_OBS_EA.xml</t>
  </si>
  <si>
    <t>2025Jan21_Arecibo.png</t>
  </si>
  <si>
    <t>20250121_004337_Arecibo_MiyoshiIda_04_33_49CameraSettings.txt</t>
  </si>
  <si>
    <t>https://siennamarmot2.sakura.ne.jp/blog/2025/01/22/%e5%b0%8f%e6%83%91%e6%98%9f4337arecibo%e3%81%ab%e3%82%88%e3%82%8bucac4-579-033530%e6%98%9f%e3%81%ae%e6%8e%a9%e8%94%bd%e8%a6%b3%e6%b8%ac%e3%80%802025-1-21/</t>
  </si>
  <si>
    <t>20250121_004337_Arecibo_MiyoshiIda-1.png</t>
  </si>
  <si>
    <t>20250121_004337_Arecibo_MiyoshiIda-2.png</t>
  </si>
  <si>
    <t>20250121_004337_Arecibo_MiyoshiIda-3.png</t>
  </si>
  <si>
    <t>20250121_004337_Arecibo_MiyoshiIda-4.png</t>
  </si>
  <si>
    <t>20250121_004337_Arecibo_MiyoshiIda.avi</t>
  </si>
  <si>
    <t>https://u.pcloud.link/publink/show?code=XZAJ445Z5kDDUVakXUmdhqamiqGNcS7Lggny</t>
  </si>
  <si>
    <t>Akira Asai</t>
  </si>
  <si>
    <t>34.558722,136.501444</t>
  </si>
  <si>
    <t>19h35m16.365s</t>
  </si>
  <si>
    <t>±0.096</t>
  </si>
  <si>
    <t>19h35m16.925s</t>
  </si>
  <si>
    <t>640x480</t>
  </si>
  <si>
    <t xml:space="preserve"> ;  Model: GT902MGG [Evidence  ]  GPS Time Log : Recorded  ;</t>
  </si>
  <si>
    <t>20250121_004337_Arecibo_AkiraAsai.rep</t>
  </si>
  <si>
    <t>20250121_004337_Arecibo_AkiraAsai.dat</t>
  </si>
  <si>
    <t>20250121_004337_Arecibo_AkiraAsai_04_33_00CameraSettings.txt</t>
  </si>
  <si>
    <t>20250121_004337_Arecibo_AkiraAsai_UTC-2025-0121-193833.txt</t>
  </si>
  <si>
    <t>20250121_004337_Arecibo_AkiraAsai-1.png</t>
  </si>
  <si>
    <t>20250121_004337_Arecibo_AkiraAsai-2.png</t>
  </si>
  <si>
    <t>20250121_004337_Arecibo_AkiraAsai-3.png</t>
  </si>
  <si>
    <t>20250121_004337_Arecibo_AkiraAsai.avi</t>
  </si>
  <si>
    <t>https://u.pcloud.link/publink/show?code=XZtJ445ZhmOAhArazi4r9yvUvL8MVjPDhM5k</t>
  </si>
  <si>
    <t>Hayato Watanabe</t>
  </si>
  <si>
    <t>34.414444,136.467417</t>
  </si>
  <si>
    <t>Odai, Mie</t>
  </si>
  <si>
    <t>19h35m15.759s</t>
  </si>
  <si>
    <t>19h35m16.235s</t>
  </si>
  <si>
    <t>±0.038</t>
  </si>
  <si>
    <t>1280x400</t>
  </si>
  <si>
    <t>20250121_004337_Arecibo_HayatoWatanabe.rep</t>
  </si>
  <si>
    <t>20250121_004337_Arecibo_HayatoWatanabe.dat</t>
  </si>
  <si>
    <t>20250121_004337_Arecibo_HayatoWatanabe_04_33_00CameraSettings.txt</t>
  </si>
  <si>
    <t>20250121_004337_Arecibo_HayatoWatanabe_UTC-2025-0107-115645.txt</t>
  </si>
  <si>
    <t>20250121_004337_Arecibo_HayatoWatanabe.pdf</t>
  </si>
  <si>
    <t>20250121_004337_Arecibo_HayatoWatanabe.avi</t>
  </si>
  <si>
    <t>https://u.pcloud.link/publink/show?code=XZdJ445Zt3SHvfdkn7kzUm1ygXOOzBq9qSN7</t>
  </si>
  <si>
    <t>2025.01.22</t>
  </si>
  <si>
    <t>Fodera</t>
  </si>
  <si>
    <t>UCAC4 466-015291</t>
  </si>
  <si>
    <t>12h44m57.807s</t>
  </si>
  <si>
    <t>±0.061</t>
  </si>
  <si>
    <t>12h44m59.546s</t>
  </si>
  <si>
    <t xml:space="preserve"> </t>
  </si>
  <si>
    <t>20250122_011021_Fodera_ToshihiroHorikawa.rep</t>
  </si>
  <si>
    <t>20250122_011021_Fodera_ToshihiroHorikawa.dat</t>
  </si>
  <si>
    <t>20250122_011021_Fodera_OBS_EA.xml</t>
  </si>
  <si>
    <t>2025Jan22_Fodera.png</t>
  </si>
  <si>
    <t>20250122_011021_Fodera_ToshihiroHorikawa_21_43_30CameraSettings.txt</t>
  </si>
  <si>
    <t>20250122_011021_Fodera_ToshihiroHorikawa_UTC-2025-0122-124841.txt</t>
  </si>
  <si>
    <t>20250122_011021_Fodera_ToshihiroHorikawa-1.png</t>
  </si>
  <si>
    <t>20250122_011021_Fodera_ToshihiroHorikawa-2.png</t>
  </si>
  <si>
    <t>20250122_011021_Fodera_ToshihiroHorikawa-3.png</t>
  </si>
  <si>
    <t>20250122_011021_Fodera_ToshihiroHorikawa.avi</t>
  </si>
  <si>
    <t>20250122_011021_Fodera_ToshihiroHorikawaTime.png</t>
  </si>
  <si>
    <t>https://u.pcloud.link/publink/show?code=XZMJ445ZUUx6lLtgWQ0rrQmIVYAJKHJyKdk7</t>
  </si>
  <si>
    <t>1999 RJ142</t>
  </si>
  <si>
    <t>UCAC4 499-054946</t>
  </si>
  <si>
    <t xml:space="preserve"> 2binning</t>
  </si>
  <si>
    <t>OFF</t>
  </si>
  <si>
    <t>GHS-OSD (PPSPUcorrection -0.0133203s)</t>
  </si>
  <si>
    <t>20250122_033771_1999 RJ142_KatsuhikoKitazaki.rep</t>
  </si>
  <si>
    <t>20250122_033771_1999 RJ142_KatsuhikoKitazaki.dat</t>
  </si>
  <si>
    <t>20250122_033771_1999_RJ142_KatsuhikoKitazaki_2025-1-22_(33771) 1999RJ142_UCAC4 499-054946_22-21-01CameraSettings_Katsuhiko Kitazaki.txt</t>
  </si>
  <si>
    <t>20250122_033771_1999_RJ142_KatsuhikoKitazaki.pdf</t>
  </si>
  <si>
    <t>20250122_033771_1999_RJ142_KatsuhikoKitazaki-1.png</t>
  </si>
  <si>
    <t>AS</t>
  </si>
  <si>
    <t>UCAC4 339-018136</t>
  </si>
  <si>
    <t>15h10m11.565s</t>
  </si>
  <si>
    <t>15h10m11.683s</t>
  </si>
  <si>
    <t>20250122_005332_Davidaguilar_HisashiKasebe.rep</t>
  </si>
  <si>
    <t>20250122_005332_Davidaguilar_HisashiKasebe.dat</t>
  </si>
  <si>
    <t>20250122_005332_Davidaguilar_OBS_EA.xml</t>
  </si>
  <si>
    <t>20250122_005332_Davidaguilar_HisashiKasebe_15_08_40ZCameraSettings.txt</t>
  </si>
  <si>
    <t>20250122_005332_Davidaguilar_HisashiKasebe-1.png</t>
  </si>
  <si>
    <t>20250122_005332_Davidaguilar_HisashiKasebe-2.png</t>
  </si>
  <si>
    <t>20250122_005332_Davidaguilar_HisashiKasebe-3.png</t>
  </si>
  <si>
    <t>20250122_005332_Davidaguilar_HisashiKasebe-4.png</t>
  </si>
  <si>
    <t>20250122_005332_Davidaguilar_HisashiKasebe.avi</t>
  </si>
  <si>
    <t>https://u.pcloud.link/publink/show?code=XZCJ445ZjhaqbAV5llurJHxaxi87ESzyEe5V</t>
  </si>
  <si>
    <t>2025.01.23</t>
  </si>
  <si>
    <t>1998 TP7</t>
  </si>
  <si>
    <t>UCAC4 537-028719</t>
  </si>
  <si>
    <t>35.119306,136.559528</t>
  </si>
  <si>
    <t>Inabe, Mie</t>
  </si>
  <si>
    <t>20250123_085763_1998 TP7_.rep</t>
  </si>
  <si>
    <t>20250123_085763_1998 TP7_.dat</t>
  </si>
  <si>
    <t>1998 RJ51</t>
  </si>
  <si>
    <t>UCAC4 559-025785</t>
  </si>
  <si>
    <t>13h30m18.923s</t>
  </si>
  <si>
    <t>13h30m19.467s</t>
  </si>
  <si>
    <t>±0.060</t>
  </si>
  <si>
    <t>20250123_046892_1998 RJ51_KatsumasaHosoi.rep</t>
  </si>
  <si>
    <t>20250123_046892_1998 RJ51_KatsumasaHosoi.dat</t>
  </si>
  <si>
    <t>20250123_046892_1998 RJ51_OBS_EA.xml</t>
  </si>
  <si>
    <t>2025Jan23_1998 RJ51.png</t>
  </si>
  <si>
    <t>20250123_046892_1998_RJ51_KatsumasaHosoi_22_28_10CameraSettings.txt</t>
  </si>
  <si>
    <t>20250123_046892_1998_RJ51_KatsumasaHosoi_UTC-2025-0123-135310.txt</t>
  </si>
  <si>
    <t>20250123_046892_1998_RJ51_KatsumasaHosoi.pdf</t>
  </si>
  <si>
    <t>20250123_046892_1998_RJ51_KatsumasaHosoi-1.png</t>
  </si>
  <si>
    <t>20250123_046892_1998_RJ51_KatsumasaHosoi-2.png</t>
  </si>
  <si>
    <t>20250123_046892_1998_RJ51_KatsumasaHosoi-3.png</t>
  </si>
  <si>
    <t>20250123_046892_1998_RJ51_KatsumasaHosoi.avi</t>
  </si>
  <si>
    <t>20250123_046892_1998_RJ51_KatsumasaHosoi.mp4</t>
  </si>
  <si>
    <t>https://u.pcloud.link/publink/show?code=XZfJ445Zr5m4LowUPR77wBEnOXYBzRbzaFly</t>
  </si>
  <si>
    <t>Justitia</t>
  </si>
  <si>
    <t>UCAC4 525-047999</t>
  </si>
  <si>
    <t>13h49m40.411s</t>
  </si>
  <si>
    <t>13h49m44.198s</t>
  </si>
  <si>
    <t>20250123_000269_Justitia_KatsumasaHosoi.rep</t>
  </si>
  <si>
    <t>20250123_000269_Justitia_KatsumasaHosoi.dat</t>
  </si>
  <si>
    <t>20250123_000269_Justitia_OBS_EA.xml</t>
  </si>
  <si>
    <t>2025Jan23_Justitia.png</t>
  </si>
  <si>
    <t>20250123_000269_Justitia_KatsumasaHosoi_22_47_30CameraSettings.txt</t>
  </si>
  <si>
    <t>20250123_000269_Justitia_KatsumasaHosoi_UTC-2025-0123-135310.txt</t>
  </si>
  <si>
    <t>20250123_000269_Justitia_KatsumasaHosoi.pdf</t>
  </si>
  <si>
    <t>20250123_000269_Justitia_KatsumasaHosoi-1.png</t>
  </si>
  <si>
    <t>20250123_000269_Justitia_KatsumasaHosoi-2.png</t>
  </si>
  <si>
    <t>20250123_000269_Justitia_KatsumasaHosoi-3.png</t>
  </si>
  <si>
    <t>20250123_000269_Justitia_KatsumasaHosoi.avi</t>
  </si>
  <si>
    <t>20250123_000269_Justitia_KatsumasaHosoi.mp4</t>
  </si>
  <si>
    <t>https://u.pcloud.link/publink/show?code=XZ1J445ZOOgv1IdEu6uIYenUetsWm4FKSwkX</t>
  </si>
  <si>
    <t>1999 FW36</t>
  </si>
  <si>
    <t>UCAC4 611-031518</t>
  </si>
  <si>
    <t>Hayato_Watanabe</t>
  </si>
  <si>
    <t>35.106444,136.550972</t>
  </si>
  <si>
    <t>20250123_056186_1999 FW36_.rep</t>
  </si>
  <si>
    <t>20250123_056186_1999 FW36_.dat</t>
  </si>
  <si>
    <t>2025.01.24</t>
  </si>
  <si>
    <t>2000 EY38</t>
  </si>
  <si>
    <t>UCAC4 578-044558</t>
  </si>
  <si>
    <t>10h36m41.670s</t>
  </si>
  <si>
    <t>10h36m42.225s</t>
  </si>
  <si>
    <t>20250124_028552_2000 EY38_HiroyukiWatanabe.rep</t>
  </si>
  <si>
    <t>20250124_028552_2000 EY38_HiroyukiWatanabe.dat</t>
  </si>
  <si>
    <t>20250124_028552_2000 EY38_OBS_EA.xml</t>
  </si>
  <si>
    <t>2025Jan24_2000 EY38.png</t>
  </si>
  <si>
    <t>20250124_028552_2000_EY38_HiroyukiWatanabe_19_36_03CameraSettings.txt</t>
  </si>
  <si>
    <t>20250124_028552_2000_EY38_HiroyukiWatanabe-1.png</t>
  </si>
  <si>
    <t>20250124_028552_2000_EY38_HiroyukiWatanabe-2.png</t>
  </si>
  <si>
    <t>20250124_028552_2000_EY38_HiroyukiWatanabe-3.png</t>
  </si>
  <si>
    <t>20250124_028552_2000_EY38_HiroyukiWatanabe-4.png</t>
  </si>
  <si>
    <t>20250124_028552_2000_EY38_HiroyukiWatanabe.avi</t>
  </si>
  <si>
    <t>20250124_028552_2000_EY38_HiroyukiWatanabe.mp4</t>
  </si>
  <si>
    <t>https://u.pcloud.link/publink/show?code=XZjJ445ZfEqDKSTwMbJ9hl4M6kaezzjJI09V</t>
  </si>
  <si>
    <t>2025.01.25</t>
  </si>
  <si>
    <t>1993 FR1</t>
  </si>
  <si>
    <t>Tycho2 0635-00133-1</t>
  </si>
  <si>
    <t>33.999472,136.204694</t>
  </si>
  <si>
    <t>Owase, Mie</t>
  </si>
  <si>
    <t>10h28m 1.483s</t>
  </si>
  <si>
    <t>10h28m 2.844s</t>
  </si>
  <si>
    <t>20250125_029254_1993 FR1_HidehitoYamamura.rep</t>
  </si>
  <si>
    <t>20250125_029254_1993 FR1_HidehitoYamamura.dat</t>
  </si>
  <si>
    <t>20250125_029254_1993 FR1_OBS_EA.xml</t>
  </si>
  <si>
    <t>2025Jan25_1993 FR1.png</t>
  </si>
  <si>
    <t>20250125_029254_1993_FR1_HidehitoYamamura_19_26_01CameraSettings.txt</t>
  </si>
  <si>
    <t>20250125_029254_1993_FR1_HidehitoYamamura_UTC-2025-0125-102956.txt</t>
  </si>
  <si>
    <t>20250125_029254_1993_FR1_HidehitoYamamura.pdf</t>
  </si>
  <si>
    <t>20250125_029254_1993_FR1_HidehitoYamamura-1.png</t>
  </si>
  <si>
    <t>20250125_029254_1993_FR1_HidehitoYamamura-2.png</t>
  </si>
  <si>
    <t>20250125_029254_1993_FR1_HidehitoYamamura-3.png</t>
  </si>
  <si>
    <t>20250125_029254_1993_FR1_HidehitoYamamura.avi</t>
  </si>
  <si>
    <t>20250125_029254_1993_FR1_HidehitoYamamura.mp4</t>
  </si>
  <si>
    <t>https://u.pcloud.link/publink/show?code=XZYJ445ZnwSqxJB9F9HSX1SMbD6keSmHmyKy</t>
  </si>
  <si>
    <t>Tololo</t>
  </si>
  <si>
    <t>UCAC4 483-034828</t>
  </si>
  <si>
    <t>34.265139,134.323389</t>
  </si>
  <si>
    <t>Higashikagawa, Kagawa</t>
  </si>
  <si>
    <t>16h37m49.848s</t>
  </si>
  <si>
    <t>±0.100</t>
  </si>
  <si>
    <t>16h37m51.652s</t>
  </si>
  <si>
    <t>20250125_002326_Tololo_ToshihiroHorikawa.rep</t>
  </si>
  <si>
    <t>20250125_002326_Tololo_ToshihiroHorikawa.dat</t>
  </si>
  <si>
    <t>20250125_002326_Tololo_OBS_EA.xml</t>
  </si>
  <si>
    <t>2025Jan25_Tololo.png</t>
  </si>
  <si>
    <t>20250125_002326_Tololo_ToshihiroHorikawa_01_36_00CameraSettings.txt</t>
  </si>
  <si>
    <t>20250125_002326_Tololo_ToshihiroHorikawa_UTC-2025-0125-164035.txt</t>
  </si>
  <si>
    <t>20250125_002326_Tololo_ToshihiroHorikawa-1.png</t>
  </si>
  <si>
    <t>20250125_002326_Tololo_ToshihiroHorikawa-2.png</t>
  </si>
  <si>
    <t>20250125_002326_Tololo_ToshihiroHorikawa-3.png</t>
  </si>
  <si>
    <t>20250125_002326_Tololo_ToshihiroHorikawa-4.png</t>
  </si>
  <si>
    <t>20250125_002326_Tololo_ToshihiroHorikawa.avi</t>
  </si>
  <si>
    <t>20250125_002326_Tololo_ToshihiroHorikawaTime.png</t>
  </si>
  <si>
    <t>https://u.pcloud.link/publink/show?code=XZhJ445ZBiD8x2xnPm7eCWMozHma78k9cJD7</t>
  </si>
  <si>
    <t>Swetlana</t>
  </si>
  <si>
    <t>UCAC4 463-046898</t>
  </si>
  <si>
    <t>20250125_000882_Swetlana_HidekiYoshihara.rep</t>
  </si>
  <si>
    <t>20250125_000882_Swetlana_HidekiYoshihara.dat</t>
  </si>
  <si>
    <t>2025.01.26</t>
  </si>
  <si>
    <t>Mundleria</t>
  </si>
  <si>
    <t>Tycho2 732-02656-1</t>
  </si>
  <si>
    <t>34.765667,133.862611</t>
  </si>
  <si>
    <t>Okayama, Okayama</t>
  </si>
  <si>
    <t>9h25m18.606s</t>
  </si>
  <si>
    <t>±0.066</t>
  </si>
  <si>
    <t>9h25m20.545s</t>
  </si>
  <si>
    <t>±0.053</t>
  </si>
  <si>
    <t>1040x1040</t>
  </si>
  <si>
    <t>20250126_001466_Mundleria_MasanoriMizutani.rep</t>
  </si>
  <si>
    <t>20250126_001466_Mundleria_MasanoriMizutani.dat</t>
  </si>
  <si>
    <t>20250126_001466_Mundleria_OBS_EA.xml</t>
  </si>
  <si>
    <t>2025Jan26_Mundleria.png</t>
  </si>
  <si>
    <t>20250126_001466_Mundleria_MasanoriMizutani_09_20_55ZCameraSettings.txt</t>
  </si>
  <si>
    <t>20250126_001466_Mundleria_MasanoriMizutani_UTC-2025-0126-092826.txt</t>
  </si>
  <si>
    <t>20250126_001466_Mundleria_MasanoriMizutani-1.png</t>
  </si>
  <si>
    <t>20250126_001466_Mundleria_MasanoriMizutani-2.png</t>
  </si>
  <si>
    <t>20250126_001466_Mundleria_MasanoriMizutani-3.png</t>
  </si>
  <si>
    <t>20250126_001466_Mundleria_MasanoriMizutani.avi</t>
  </si>
  <si>
    <t>https://u.pcloud.link/publink/show?code=XZ8J445ZhAWLRNuIsu8lslnJJePCO7dq0Tzy</t>
  </si>
  <si>
    <t>RM</t>
  </si>
  <si>
    <t>1990 OE4</t>
  </si>
  <si>
    <t>UCAC4 478-047801</t>
  </si>
  <si>
    <t>35.232278,136.204667</t>
  </si>
  <si>
    <t>20250126_011046_1990 OE4_HidehitoYamamura.rep</t>
  </si>
  <si>
    <t>20250126_011046_1990 OE4_HidehitoYamamura.dat</t>
  </si>
  <si>
    <t>2025Jan26_1990 OE4.png</t>
  </si>
  <si>
    <t>20250126_011046_1990_OE4_HidehitoYamamura_21_59_00CameraSettings.txt</t>
  </si>
  <si>
    <t>20250126_011046_1990_OE4_HidehitoYamamura_UTC-2025-0126-130246.txt</t>
  </si>
  <si>
    <t>20250126_011046_1990_OE4_HidehitoYamamura.pdf</t>
  </si>
  <si>
    <t>20250126_011046_1990_OE4_HidehitoYamamura-1.png</t>
  </si>
  <si>
    <t>20250126_011046_1990_OE4_HidehitoYamamura.mp4</t>
  </si>
  <si>
    <t>35.170750,136.523528</t>
  </si>
  <si>
    <t>13h00m53.016s</t>
  </si>
  <si>
    <t>13h00m53.320s</t>
  </si>
  <si>
    <t>1296x400</t>
  </si>
  <si>
    <t>20250126_011046_1990 OE4_AkiraAsai.rep</t>
  </si>
  <si>
    <t>20250126_011046_1990 OE4_AkiraAsai.dat</t>
  </si>
  <si>
    <t>20250126_011046_1990 OE4_OBS_EA.xml</t>
  </si>
  <si>
    <t>20250126_011046_1990_OE4_AkiraAsai_21_59_20CameraSettings.txt</t>
  </si>
  <si>
    <t>20250126_011046_1990_OE4_AkiraAsai_UTC-2025-0126-130235.txt</t>
  </si>
  <si>
    <t>20250126_011046_1990_OE4_AkiraAsai-1.png</t>
  </si>
  <si>
    <t>20250126_011046_1990_OE4_AkiraAsai-2.png</t>
  </si>
  <si>
    <t>20250126_011046_1990_OE4_AkiraAsai-3.png</t>
  </si>
  <si>
    <t>20250126_011046_1990_OE4_AkiraAsai-4.png</t>
  </si>
  <si>
    <t>20250126_011046_1990_OE4_AkiraAsai.avi</t>
  </si>
  <si>
    <t>https://u.pcloud.link/publink/show?code=XZLJ445ZxaLfrVFJtc7eXIMzdNlDvSDzstNV</t>
  </si>
  <si>
    <t>1999 XR196</t>
  </si>
  <si>
    <t>UCAC4 561-038518</t>
  </si>
  <si>
    <t>GHS-OSD (PPSPUcorrection -0.0062587s)</t>
  </si>
  <si>
    <t>The latest Prediction had an 83% probability,</t>
  </si>
  <si>
    <t>20250126_103130_1999 XR196_KatsuhikoKitazaki.rep</t>
  </si>
  <si>
    <t>20250126_103130_1999 XR196_KatsuhikoKitazaki.dat</t>
  </si>
  <si>
    <t>20250126_103130_1999_XR196_KatsuhikoKitazaki_18_22-43-30CameraSettings.txt</t>
  </si>
  <si>
    <t>20250126_103130_1999_XR196_KatsuhikoKitazaki.pdf</t>
  </si>
  <si>
    <t>20250126_103130_1999_XR196_KatsuhikoKitazaki-1.png</t>
  </si>
  <si>
    <t>1991 CE1</t>
  </si>
  <si>
    <t>UCAC4 437-053201</t>
  </si>
  <si>
    <t>Toshihiro Horaguchi</t>
  </si>
  <si>
    <t>36.101611,140.111278</t>
  </si>
  <si>
    <t>Tsukuba, Ibaraki</t>
  </si>
  <si>
    <t>14h20m55.491s</t>
  </si>
  <si>
    <t>14h21m 0.967s</t>
  </si>
  <si>
    <t>±0.044</t>
  </si>
  <si>
    <t>WAT910HX</t>
  </si>
  <si>
    <t>720x480</t>
  </si>
  <si>
    <t>29/41</t>
  </si>
  <si>
    <t>WAT-910HX (1/60sec x 32)</t>
  </si>
  <si>
    <t>20250126_011513_1991 CE1_ToshihiroHoraguchi.rep</t>
  </si>
  <si>
    <t>20250126_011513_1991 CE1_ToshihiroHoraguchi.dat</t>
  </si>
  <si>
    <t>20250126_011513_1991 CE1_OBS_EA.xml</t>
  </si>
  <si>
    <t>2025Jan26_1991 CE1.png</t>
  </si>
  <si>
    <t>https://drive.google.com/file/d/1DH85Hp3z-CEZ_SzyajVEUtL2P3O-p2Yi/view</t>
  </si>
  <si>
    <t>2025.01.28</t>
  </si>
  <si>
    <t>Nicomachus</t>
  </si>
  <si>
    <t>Tycho2 0619-00708-1</t>
  </si>
  <si>
    <t>Keiji Shimozato</t>
  </si>
  <si>
    <t>12h35m32.582s</t>
  </si>
  <si>
    <t>12h35m33.639s</t>
  </si>
  <si>
    <t>20250128_008128_Nicomachus_KeijiShimozato.rep</t>
  </si>
  <si>
    <t>20250128_008128_Nicomachus_KeijiShimozato.dat</t>
  </si>
  <si>
    <t>20250128_008128_Nicomachus_OBS_EA.xml</t>
  </si>
  <si>
    <t>2025Jan28_Nicomachus.png</t>
  </si>
  <si>
    <t>20250128_008128_Nicomachus_KeijiShimozato_21_33_59CameraSettings.txt</t>
  </si>
  <si>
    <t>20250128_008128_Nicomachus_KeijiShimozato_UTC-2025-0128-123723.txt</t>
  </si>
  <si>
    <t>20250128_008128_Nicomachus_KeijiShimozato-1.png</t>
  </si>
  <si>
    <t>20250128_008128_Nicomachus_KeijiShimozato-2.png</t>
  </si>
  <si>
    <t>20250128_008128_Nicomachus_KeijiShimozato-3.png</t>
  </si>
  <si>
    <t>20250128_008128_Nicomachus_KeijiShimozato-4.png</t>
  </si>
  <si>
    <t>20250128_008128_Nicomachus_KeijiShimozato.avi</t>
  </si>
  <si>
    <t>https://u.pcloud.link/publink/show?code=XZHJ445ZgXy9JTxtndJYijR6trm0JfGxoaVX</t>
  </si>
  <si>
    <t>35.166222,136.239306</t>
  </si>
  <si>
    <t>Aisyo, Shiga</t>
  </si>
  <si>
    <t>12h35m32.559s</t>
  </si>
  <si>
    <t>12h35m33.289s</t>
  </si>
  <si>
    <t>20250128_008128_Nicomachus_MiyoshiIda.rep</t>
  </si>
  <si>
    <t>20250128_008128_Nicomachus_MiyoshiIda.dat</t>
  </si>
  <si>
    <t>20250128_008128_Nicomachus_MiyoshiIda_21_34_51CameraSettings.txt</t>
  </si>
  <si>
    <t>20250128_008128_Nicomachus_MiyoshiIda_UTC-2025-0128-123812.txt</t>
  </si>
  <si>
    <t>https://siennamarmot2.sakura.ne.jp/blog/2025/01/30/%e5%b0%8f%e6%83%91%e6%98%9f8128nicomachus%e3%81%ab%e3%82%88%e3%82%8btyc-619-00708-1%e6%98%9f%e3%81%ae%e6%8e%a9%e8%94%bd%e8%a6%b3%e6%b8%ac%e3%80%802025-1-28/</t>
  </si>
  <si>
    <t>20250128_008128_Nicomachus_MiyoshiIda-1.png</t>
  </si>
  <si>
    <t>20250128_008128_Nicomachus_MiyoshiIda-2.png</t>
  </si>
  <si>
    <t>20250128_008128_Nicomachus_MiyoshiIda.avi</t>
  </si>
  <si>
    <t>https://u.pcloud.link/publink/show?code=XZpJ445ZJNFL5KdE3lpMXOEkXY196uKiGrG7</t>
  </si>
  <si>
    <t>35.232333,136.172333</t>
  </si>
  <si>
    <t>12h35m32.043s</t>
  </si>
  <si>
    <t>12h35m32.877s</t>
  </si>
  <si>
    <t>20250128_008128_Nicomachus_HidehitoYamamura.rep</t>
  </si>
  <si>
    <t>20250128_008128_Nicomachus_HidehitoYamamura.dat</t>
  </si>
  <si>
    <t>20250128_008128_Nicomachus_HidehitoYamamura_21_33_45CameraSettings.txt</t>
  </si>
  <si>
    <t>20250128_008128_Nicomachus_HidehitoYamamura_UTC-2025-0128-123627.txt</t>
  </si>
  <si>
    <t>20250128_008128_Nicomachus_HidehitoYamamura.pdf</t>
  </si>
  <si>
    <t>20250128_008128_Nicomachus_HidehitoYamamura-1.png</t>
  </si>
  <si>
    <t>20250128_008128_Nicomachus_HidehitoYamamura-2.png</t>
  </si>
  <si>
    <t>20250128_008128_Nicomachus_HidehitoYamamura-3.png</t>
  </si>
  <si>
    <t>20250128_008128_Nicomachus_HidehitoYamamura-4.png</t>
  </si>
  <si>
    <t>20250128_008128_Nicomachus_HidehitoYamamura.avi</t>
  </si>
  <si>
    <t>20250128_008128_Nicomachus_HidehitoYamamura.mp4</t>
  </si>
  <si>
    <t>https://u.pcloud.link/publink/show?code=XZFJ445ZK3D6YIUzxoSRyQBEFAR4v0WUessX</t>
  </si>
  <si>
    <t>2013 AQ70</t>
  </si>
  <si>
    <t>HIP 42578</t>
  </si>
  <si>
    <t>Aishi, Shiga</t>
  </si>
  <si>
    <t>968x200</t>
  </si>
  <si>
    <t>20250128_601254_2013 AQ70_MiyoshiIda.rep</t>
  </si>
  <si>
    <t>20250128_601254_2013 AQ70_MiyoshiIda.dat</t>
  </si>
  <si>
    <t>A</t>
  </si>
  <si>
    <t>2025.01.29</t>
  </si>
  <si>
    <t>1991 ES1</t>
  </si>
  <si>
    <t>UCAC4 472-031422</t>
  </si>
  <si>
    <t>34.464000,133.881083</t>
  </si>
  <si>
    <t>10h38m40.276s</t>
  </si>
  <si>
    <t>10h38m42.077s</t>
  </si>
  <si>
    <t>20250129_007875_1991 ES1_HidekiYoshihara.rep</t>
  </si>
  <si>
    <t>20250129_007875_1991 ES1_HidekiYoshihara.dat</t>
  </si>
  <si>
    <t>20250129_007875_1991 ES1_OBS_EA.xml</t>
  </si>
  <si>
    <t>20250129_007875_1991_ES1_HidekiYoshihara_19_37_10CameraSettings.txt</t>
  </si>
  <si>
    <t>20250129_007875_1991_ES1_HidekiYoshihara_UTC-2025-0129-104314.txt</t>
  </si>
  <si>
    <t>20250129_007875_1991_ES1_HidekiYoshihara.avi</t>
  </si>
  <si>
    <t>20250129_007875_1991_ES1_HidekiYoshihara.mp4</t>
  </si>
  <si>
    <t>https://u.pcloud.link/publink/show?code=XZ0J445ZtCk1u6one2LO6q7z4ilWLu0PWeiV</t>
  </si>
  <si>
    <t>AM</t>
  </si>
  <si>
    <t>20250129_007875_1991 ES1_ToshihiroHorikawa.rep</t>
  </si>
  <si>
    <t>20250129_007875_1991 ES1_ToshihiroHorikawa.dat</t>
  </si>
  <si>
    <t>20250129_007875_1991_ES1_ToshihiroHorikawa_19_37_00CameraSettings.txt</t>
  </si>
  <si>
    <t>20250129_007875_1991_ES1_ToshihiroHorikawa_UTC-2025-0129-104102.txt</t>
  </si>
  <si>
    <t>20250129_007875_1991_ES1_ToshihiroHorikawa-1.png</t>
  </si>
  <si>
    <t>20250129_007875_1991_ES1_ToshihiroHorikawa-2.png</t>
  </si>
  <si>
    <t>20250129_007875_1991_ES1_ToshihiroHorikawa-3.png</t>
  </si>
  <si>
    <t>20250129_007875_1991_ES1_ToshihiroHorikawa.avi</t>
  </si>
  <si>
    <t>20250129_007875_1991_ES1_ToshihiroHorikawaTime.png</t>
  </si>
  <si>
    <t>https://u.pcloud.link/publink/show?code=XZyJ445Zef8wrGQ6rUX3qWHz4wqxNYA1XY7k</t>
  </si>
  <si>
    <t>2025.01.30</t>
  </si>
  <si>
    <t>Karetnikov</t>
  </si>
  <si>
    <t>UCAC4 568-041879</t>
  </si>
  <si>
    <t>16h28m41.285s</t>
  </si>
  <si>
    <t>16h28m43.034s</t>
  </si>
  <si>
    <t>±0.057</t>
  </si>
  <si>
    <t>GHS-OSD (PPSPUcorrection -0.0067230s)</t>
  </si>
  <si>
    <t>Scintillation was very high and the image of</t>
  </si>
  <si>
    <t>20250130_004685_Karetnikov_KatsuhikoKitazaki.rep</t>
  </si>
  <si>
    <t>20250130_004685_Karetnikov_KatsuhikoKitazaki.dat</t>
  </si>
  <si>
    <t>20250130_004685_Karetnikov_OBS_EA.xml</t>
  </si>
  <si>
    <t>2025Jan30_Karetnikov.png</t>
  </si>
  <si>
    <t>20250130_004685_Karetnikov_KatsuhikoKitazaki_041879_01-27-30CameraSettings.txt</t>
  </si>
  <si>
    <t>20250130_004685_Karetnikov_KatsuhikoKitazaki_UTC-2025-0130-163000.txt</t>
  </si>
  <si>
    <t>20250130_004685_Karetnikov_KatsuhikoKitazaki.pdf</t>
  </si>
  <si>
    <t>20250130_004685_Karetnikov_KatsuhikoKitazaki-1.png</t>
  </si>
  <si>
    <t>20250130_004685_Karetnikov_KatsuhikoKitazaki-2.png</t>
  </si>
  <si>
    <t>20250130_004685_Karetnikov_KatsuhikoKitazaki-3.png</t>
  </si>
  <si>
    <t>20250130_004685_Karetnikov_KatsuhikoKitazaki-4.png</t>
  </si>
  <si>
    <t>20250130_004685_Karetnikov_KatsuhikoKitazaki.avi</t>
  </si>
  <si>
    <t>20250130_004685_Karetnikov_KatsuhikoKitazaki.MOV</t>
  </si>
  <si>
    <t>https://u.pcloud.link/publink/show?code=XZ35445Zixtwg7HsY18hdh1wwhT38Lb61yBX</t>
  </si>
  <si>
    <t>2025.01.31</t>
  </si>
  <si>
    <t>Yano</t>
  </si>
  <si>
    <t>UCAC4 549-043100</t>
  </si>
  <si>
    <t>12h40m 6.721s</t>
  </si>
  <si>
    <t>12h40m 7.965s</t>
  </si>
  <si>
    <t>20250131_008906_Yano_KatsumasaHosoi.rep</t>
  </si>
  <si>
    <t>20250131_008906_Yano_KatsumasaHosoi.dat</t>
  </si>
  <si>
    <t>20250131_008906_Yano_OBS_EA.xml</t>
  </si>
  <si>
    <t>2025Jan31_Yano.png</t>
  </si>
  <si>
    <t>20250131_008906_Yano_KatsumasaHosoi_21_38_00CameraSettings.txt</t>
  </si>
  <si>
    <t>20250131_008906_Yano_KatsumasaHosoi_UTC-2025-0131-124410.txt</t>
  </si>
  <si>
    <t>20250131_008906_Yano_KatsumasaHosoi.pdf</t>
  </si>
  <si>
    <t>20250131_008906_Yano_KatsumasaHosoi-1.png</t>
  </si>
  <si>
    <t>20250131_008906_Yano_KatsumasaHosoi-2.png</t>
  </si>
  <si>
    <t>20250131_008906_Yano_KatsumasaHosoi-3.png</t>
  </si>
  <si>
    <t>20250131_008906_Yano_KatsumasaHosoi.avi</t>
  </si>
  <si>
    <t>20250131_008906_Yano_KatsumasaHosoi.mp4</t>
  </si>
  <si>
    <t>https://u.pcloud.link/publink/show?code=XZO5445ZAmzG1I7OGpXguaOXR8XYfBTf4pSk</t>
  </si>
  <si>
    <t>Kurashiki</t>
  </si>
  <si>
    <t>UCAC4 553-026037</t>
  </si>
  <si>
    <t>Akira Yaeza</t>
  </si>
  <si>
    <t>36.550472,140.546583</t>
  </si>
  <si>
    <t>Hitachiota, Ibaraki</t>
  </si>
  <si>
    <t>13h43m30.593s</t>
  </si>
  <si>
    <t>13h43m32.522s</t>
  </si>
  <si>
    <t>Unspecified</t>
  </si>
  <si>
    <t>20250131_004578_Kurashiki_AkiraYaeza.rep</t>
  </si>
  <si>
    <t>20250131_004578_Kurashiki_AkiraYaeza.dat</t>
  </si>
  <si>
    <t>20250131_004578_Kurashiki_OBS_EA.xml</t>
  </si>
  <si>
    <t>2025Jan31_Kurashiki.png</t>
  </si>
  <si>
    <t>20250131_004578_Kurashiki_AkiraYaeza-1.png</t>
  </si>
  <si>
    <t>20250131_004578_Kurashiki_AkiraYaeza-2.png</t>
  </si>
  <si>
    <t>2025.02.04</t>
  </si>
  <si>
    <t>2002 WE16</t>
  </si>
  <si>
    <t>HIP 37786</t>
  </si>
  <si>
    <t>35.108000,136.184750</t>
  </si>
  <si>
    <t>13h21m23.9s</t>
  </si>
  <si>
    <t>±</t>
  </si>
  <si>
    <t>20250204_143071_2002 WE16_MiyoshiIda.rep</t>
  </si>
  <si>
    <t>20250204_143071_2002 WE16_MiyoshiIda.dat</t>
  </si>
  <si>
    <t>20250204_143071_2002 WE16_OBS_EA.xml</t>
  </si>
  <si>
    <t>2025Feb4_2002 WE16.png</t>
  </si>
  <si>
    <t>35.082056,136.658667</t>
  </si>
  <si>
    <t>Kuwana, Mie</t>
  </si>
  <si>
    <t>13h21m20.977s</t>
  </si>
  <si>
    <t>13h21m21.135s</t>
  </si>
  <si>
    <t>±0.017</t>
  </si>
  <si>
    <t>Refractor</t>
  </si>
  <si>
    <t>20250204_143071_2002 WE16_AkiraAsai.rep</t>
  </si>
  <si>
    <t>20250204_143071_2002 WE16_AkiraAsai.dat</t>
  </si>
  <si>
    <t>20250204_143071_2002_WE16_AkiraAsai_22_20_00CameraSettings.txt</t>
  </si>
  <si>
    <t>20250204_143071_2002_WE16_AkiraAsai.pdf</t>
  </si>
  <si>
    <t>20250204_143071_2002_WE16_AkiraAsai.avi</t>
  </si>
  <si>
    <t>https://u.pcloud.link/publink/show?code=XZl5445ZUVMwjvxSi9Vqq7sOjjiQE7q7s0py</t>
  </si>
  <si>
    <t>1991 NG1</t>
  </si>
  <si>
    <t>Tycho2 1386-01168-1</t>
  </si>
  <si>
    <t>14h44m31.080s</t>
  </si>
  <si>
    <t>14h44m31.722s</t>
  </si>
  <si>
    <t>20250204_007180_1991 NG1_KatsumasaHosoi.rep</t>
  </si>
  <si>
    <t>20250204_007180_1991 NG1_KatsumasaHosoi.dat</t>
  </si>
  <si>
    <t>20250204_007180_1991 NG1_OBS_EA.xml</t>
  </si>
  <si>
    <t>2025Feb4_1991 NG1.png</t>
  </si>
  <si>
    <t>20250204_007180_1991_NG1_KatsumasaHosoi_23_43_38CameraSettings.txt</t>
  </si>
  <si>
    <t>20250204_007180_1991_NG1_KatsumasaHosoi_UTC-2025-0204-145510.txt</t>
  </si>
  <si>
    <t>20250204_007180_1991_NG1_KatsumasaHosoi.pdf</t>
  </si>
  <si>
    <t>20250204_007180_1991_NG1_KatsumasaHosoi-1.png</t>
  </si>
  <si>
    <t>20250204_007180_1991_NG1_KatsumasaHosoi-2.png</t>
  </si>
  <si>
    <t>20250204_007180_1991_NG1_KatsumasaHosoi-3.png</t>
  </si>
  <si>
    <t>20250204_007180_1991_NG1_KatsumasaHosoi.avi</t>
  </si>
  <si>
    <t>20250204_007180_1991_NG1_KatsumasaHosoi.mp4</t>
  </si>
  <si>
    <t>https://u.pcloud.link/publink/show?code=XZt5445ZQs4RA9VdkXzP548L5Jht87BMr8RX</t>
  </si>
  <si>
    <t>2025.02.05</t>
  </si>
  <si>
    <t>Crescentia</t>
  </si>
  <si>
    <t>Tycho2 0765-00638-1</t>
  </si>
  <si>
    <t>12h39m14.021s</t>
  </si>
  <si>
    <t>12h39m16.037s</t>
  </si>
  <si>
    <t>20250205_000660_Crescentia_MasaruYamashita.rep</t>
  </si>
  <si>
    <t>20250205_000660_Crescentia_MasaruYamashita.dat</t>
  </si>
  <si>
    <t>20250205_000660_Crescentia_OBS_EA.xml</t>
  </si>
  <si>
    <t>2025Feb5_Crescentia.png</t>
  </si>
  <si>
    <t>https://luckyimage.blog.fc2.com/blog-entry-99.html</t>
  </si>
  <si>
    <t>2025.02.07</t>
  </si>
  <si>
    <t>2002 BU1</t>
  </si>
  <si>
    <t>UCAC4 466-045352</t>
  </si>
  <si>
    <t>34.561722,133.830083</t>
  </si>
  <si>
    <t>15h 8m35.2s</t>
  </si>
  <si>
    <t>20250207_039362_2002 BU1_HidekiYoshihara.rep</t>
  </si>
  <si>
    <t>20250207_039362_2002 BU1_HidekiYoshihara.dat</t>
  </si>
  <si>
    <t>Frigga</t>
  </si>
  <si>
    <t>UCAC4 582-033761</t>
  </si>
  <si>
    <t>16h22m29.315s</t>
  </si>
  <si>
    <t>16h22m42.809s</t>
  </si>
  <si>
    <t>31/41</t>
  </si>
  <si>
    <t>WAT-910HX (1/60sec x 4)</t>
  </si>
  <si>
    <t>20250207_000077_Frigga_ToshihiroHoraguchi.rep</t>
  </si>
  <si>
    <t>20250207_000077_Frigga_ToshihiroHoraguchi.dat</t>
  </si>
  <si>
    <t>20250207_000077_Frigga_OBS_EA.xml</t>
  </si>
  <si>
    <t>2025Feb22_Lotis.png</t>
  </si>
  <si>
    <t>2025.02.08</t>
  </si>
  <si>
    <t>Koon</t>
  </si>
  <si>
    <t>Tycho2 627-01086-1</t>
  </si>
  <si>
    <t>34.473417,133.499972</t>
  </si>
  <si>
    <t>Kasaoka, Okayama</t>
  </si>
  <si>
    <t>11h44m41.426s</t>
  </si>
  <si>
    <t>11h44m42.996s</t>
  </si>
  <si>
    <t>20250208_012242_Koon_MasanoriMizutani.rep</t>
  </si>
  <si>
    <t>20250208_012242_Koon_MasanoriMizutani.dat</t>
  </si>
  <si>
    <t>20250208_012242_Koon_OBS_EA.xml</t>
  </si>
  <si>
    <t>2025Feb8_Koon.png</t>
  </si>
  <si>
    <t>20250208_012242_Koon_MasanoriMizutani_11_39_30ZCameraSettings.txt</t>
  </si>
  <si>
    <t>20250208_012242_Koon_MasanoriMizutani_UTC-2025-0208-114834.txt</t>
  </si>
  <si>
    <t>20250208_012242_Koon_MasanoriMizutani-1.png</t>
  </si>
  <si>
    <t>20250208_012242_Koon_MasanoriMizutani-2.png</t>
  </si>
  <si>
    <t>20250208_012242_Koon_MasanoriMizutani-3.png</t>
  </si>
  <si>
    <t>20250208_012242_Koon_MasanoriMizutani.avi</t>
  </si>
  <si>
    <t>https://u.pcloud.link/publink/show?code=XZg5445Z6leAXtKVriJnazm9hyAUFhYuFG2y</t>
  </si>
  <si>
    <t>34.442333,133.796361</t>
  </si>
  <si>
    <t>KUrashiki, Okayama</t>
  </si>
  <si>
    <t>11h44m42.028s</t>
  </si>
  <si>
    <t>11h44m43.440s</t>
  </si>
  <si>
    <t>20250208_012242_Koon_HidekiYoshihara.rep</t>
  </si>
  <si>
    <t>20250208_012242_Koon_HidekiYoshihara.dat</t>
  </si>
  <si>
    <t>20250208_012242_Koon_HidekiYoshihara_20_43_10CameraSettings.txt</t>
  </si>
  <si>
    <t>20250208_012242_Koon_HidekiYoshihara_UTC-2025-0208-114737.txt</t>
  </si>
  <si>
    <t>20250208_012242_Koon_HidekiYoshihara.avi</t>
  </si>
  <si>
    <t>20250208_012242_Koon_HidekiYoshihara.mp4</t>
  </si>
  <si>
    <t>https://u.pcloud.link/publink/show?code=XZS5445ZhvlNSJdSeYfDC759QQ3DGkWXqfgy</t>
  </si>
  <si>
    <t>11h44m42.841s</t>
  </si>
  <si>
    <t>11h44m44.211s</t>
  </si>
  <si>
    <t>20250208_012242_Koon_ToshihiroHorikawa.rep</t>
  </si>
  <si>
    <t>20250208_012242_Koon_ToshihiroHorikawa.dat</t>
  </si>
  <si>
    <t>20250208_012242_Koon_ToshihiroHorikawa_20_43_13CameraSettings.txt</t>
  </si>
  <si>
    <t>20250208_012242_Koon_ToshihiroHorikawa_UTC-2025-0208-114711.txt</t>
  </si>
  <si>
    <t>20250208_012242_Koon_ToshihiroHorikawa-1.png</t>
  </si>
  <si>
    <t>20250208_012242_Koon_ToshihiroHorikawa-2.png</t>
  </si>
  <si>
    <t>20250208_012242_Koon_ToshihiroHorikawa-3.png</t>
  </si>
  <si>
    <t>20250208_012242_Koon_ToshihiroHorikawa-4.png</t>
  </si>
  <si>
    <t>20250208_012242_Koon_ToshihiroHorikawa.avi</t>
  </si>
  <si>
    <t>20250208_012242_Koon_ToshihiroHorikawaTime.png</t>
  </si>
  <si>
    <t>https://u.pcloud.link/publink/show?code=XZY5445ZGFD1HvCGl3FasRXtKFbbzSQx27KX</t>
  </si>
  <si>
    <t>2025.02.10</t>
  </si>
  <si>
    <t>Latvia</t>
  </si>
  <si>
    <t>UCAC4 593-012892</t>
  </si>
  <si>
    <t>Hidetoshi Yoshida</t>
  </si>
  <si>
    <t>43.107083,141.355833</t>
  </si>
  <si>
    <t>Sapporo, Hokkaido</t>
  </si>
  <si>
    <t>10h38m35.351s</t>
  </si>
  <si>
    <t>10h38m39.388s</t>
  </si>
  <si>
    <t>20250210_001284_Latvia_HidetoshiYoshida.rep</t>
  </si>
  <si>
    <t>20250210_001284_Latvia_HidetoshiYoshida.dat</t>
  </si>
  <si>
    <t>20250210_001284_Latvia_OBS_EA.xml</t>
  </si>
  <si>
    <t>2025Feb10_Latvia.png</t>
  </si>
  <si>
    <t>20250210_001284_Latvia_HidetoshiYoshida_20250210 (1284)Latviia occults UCAC4-593-012892 19_37_29CameraSettings.txt</t>
  </si>
  <si>
    <t>20250210_001284_Latvia_HidetoshiYoshida_UTC-2025-0210-110313.txt</t>
  </si>
  <si>
    <t>20250210_001284_Latvia_HidetoshiYoshida.pdf</t>
  </si>
  <si>
    <t>20250210_001284_Latvia_HidetoshiYoshida-1.png</t>
  </si>
  <si>
    <t>20250210_001284_Latvia_HidetoshiYoshida-2.png</t>
  </si>
  <si>
    <t>20250210_001284_Latvia_HidetoshiYoshida.avi</t>
  </si>
  <si>
    <t>https://u.pcloud.link/publink/show?code=XZQ5445ZWSlI4S6ewQ5SSwC4AjotL0HJiKuV</t>
  </si>
  <si>
    <t>2025.02.11</t>
  </si>
  <si>
    <t>UCAC4 552-041387</t>
  </si>
  <si>
    <t>12h32m42.770s</t>
  </si>
  <si>
    <t>12h32m44.242s</t>
  </si>
  <si>
    <t>GHS-OSD (PPSPUcorrection-0.0267089s)</t>
  </si>
  <si>
    <t>Scintillation was very intense. Due to strong</t>
  </si>
  <si>
    <t>20250211_008906_Yano_KatsuhikoKitazaki.rep</t>
  </si>
  <si>
    <t>20250211_008906_Yano_KatsuhikoKitazaki.dat</t>
  </si>
  <si>
    <t>20250211_008906_Yano_OBS_EA.xml</t>
  </si>
  <si>
    <t>2025Feb11_Yano.png</t>
  </si>
  <si>
    <t>20250211_008906_Yano_KatsuhikoKitazaki_21-32-00CameraSettings.txt</t>
  </si>
  <si>
    <t>20250211_008906_Yano_KatsuhikoKitazaki-1.png</t>
  </si>
  <si>
    <t>20250211_008906_Yano_KatsuhikoKitazaki-2.png</t>
  </si>
  <si>
    <t>20250211_008906_Yano_KatsuhikoKitazaki-3.png</t>
  </si>
  <si>
    <t>20250211_008906_Yano_KatsuhikoKitazaki.avi</t>
  </si>
  <si>
    <t>20250211_008906_Yano_KatsuhikoKitazaki.MOV</t>
  </si>
  <si>
    <t>https://u.pcloud.link/publink/show?code=XZH5445ZXHN7Kg81mL5QSroG1T4GpXBJDkTy</t>
  </si>
  <si>
    <t>UCAC4 501-051126</t>
  </si>
  <si>
    <t>14h34m25.0s</t>
  </si>
  <si>
    <t>20250211_000797_Montana_HidekiYoshihara.rep</t>
  </si>
  <si>
    <t>20250211_000797_Montana_HidekiYoshihara.dat</t>
  </si>
  <si>
    <t>Shul'zhenko</t>
  </si>
  <si>
    <t>UCAC4 590-041417</t>
  </si>
  <si>
    <t>35.095500,136.178806</t>
  </si>
  <si>
    <t>17h58m43.899s</t>
  </si>
  <si>
    <t>17h58m44.266s</t>
  </si>
  <si>
    <t>20250211_004787_Shul'zhenko_MiyoshiIda.rep</t>
  </si>
  <si>
    <t>20250211_004787_Shul'zhenko_MiyoshiIda.dat</t>
  </si>
  <si>
    <t>20250211_004787_Shul'zhenko_OBS_EA.xml</t>
  </si>
  <si>
    <t>2025Feb11_Shul'zhenko.png</t>
  </si>
  <si>
    <t>20250211_004787_Shul'zhenko_MiyoshiIda_02_57_41CameraSettings.txt</t>
  </si>
  <si>
    <t>20250211_004787_Shul'zhenko_MiyoshiIda_UTC-2025-0211-180107.txt</t>
  </si>
  <si>
    <t>https://siennamarmot2.sakura.ne.jp/blog/2025/02/12/%e5%b0%8f%e6%83%91%e6%98%9f%e5%b0%8f%e6%83%91%e6%98%9f4787-shulzhenko%e3%81%ab%e3%82%88%e3%82%8bucac4-590-041417%e6%98%9f%e3%81%ae%e6%8e%a9%e8%94%bd%e8%a6%b3%e6%b8%ac%e3%80%802025-2-11/</t>
  </si>
  <si>
    <t>20250211_004787_Shul'zhenko_MiyoshiIda-1.png</t>
  </si>
  <si>
    <t>20250211_004787_Shul'zhenko_MiyoshiIda-2.png</t>
  </si>
  <si>
    <t>20250211_004787_Shul'zhenko_MiyoshiIda.avi</t>
  </si>
  <si>
    <t>https://u.pcloud.link/publink/show?code=XZL5445ZJAcytXLExsQP5zSSpYr1nL3mfIHy</t>
  </si>
  <si>
    <t>2025.02.14</t>
  </si>
  <si>
    <t>2003 UG53</t>
  </si>
  <si>
    <t>UCAC4 561-006246</t>
  </si>
  <si>
    <t>34.907472,136.646333</t>
  </si>
  <si>
    <t>12h59m11.929s</t>
  </si>
  <si>
    <t>12h59m12.061s</t>
  </si>
  <si>
    <t>992x400</t>
  </si>
  <si>
    <t>20250214_115533_2003 UG53_AkiraAsai.rep</t>
  </si>
  <si>
    <t>20250214_115533_2003 UG53_AkiraAsai.dat</t>
  </si>
  <si>
    <t>20250214_115533_2003 UG53_OBS_EA.xml</t>
  </si>
  <si>
    <t>2025Feb14_2003 UG53.png</t>
  </si>
  <si>
    <t>20250214_115533_2003_UG53_AkiraAsai_21_57_41CameraSettings.txt</t>
  </si>
  <si>
    <t>20250214_115533_2003_UG53_AkiraAsai_UTC-2025-0214-130104.txt</t>
  </si>
  <si>
    <t>20250214_115533_2003_UG53_AkiraAsai-1.png</t>
  </si>
  <si>
    <t>20250214_115533_2003_UG53_AkiraAsai-2.png</t>
  </si>
  <si>
    <t>20250214_115533_2003_UG53_AkiraAsai-3.png</t>
  </si>
  <si>
    <t>20250214_115533_2003_UG53_AkiraAsai.avi</t>
  </si>
  <si>
    <t>https://u.pcloud.link/publink/show?code=XZ05445ZhUlaDXYUXKjlUE74zlQzaXQI2Yb7</t>
  </si>
  <si>
    <t>35.067556,136.188528</t>
  </si>
  <si>
    <t>12h59m10.613s</t>
  </si>
  <si>
    <t>12h59m10.801s</t>
  </si>
  <si>
    <t>968x300</t>
  </si>
  <si>
    <t>20250214_115533_2003 UG53_MiyoshiIda.rep</t>
  </si>
  <si>
    <t>20250214_115533_2003 UG53_MiyoshiIda.dat</t>
  </si>
  <si>
    <t>20250214_115533_2003_UG53_MiyoshiIda_21_57_40CameraSettings.txt</t>
  </si>
  <si>
    <t>https://siennamarmot2.sakura.ne.jp/blog/2025/02/19/%e5%b0%8f%e6%83%91%e6%98%9f%e5%b0%8f%e6%83%91%e6%98%9f115533-2003ug53%e3%81%ab%e3%82%88%e3%82%8bucac4-561-006246%e6%98%9f%e3%81%ae%e6%8e%a9%e8%94%bd%e8%a6%b3%e6%b8%ac%e3%80%802025-2-14/</t>
  </si>
  <si>
    <t>20250214_115533_2003_UG53_MiyoshiIda.avi</t>
  </si>
  <si>
    <t>https://u.pcloud.link/publink/show?code=XZV5445Z7thmmizdT68QCbAvWNFWyfTx59wX</t>
  </si>
  <si>
    <t>2025.02.15</t>
  </si>
  <si>
    <t>Morabito</t>
  </si>
  <si>
    <t>UCAC4 500-006350</t>
  </si>
  <si>
    <t xml:space="preserve"> 9h58m32.124s</t>
  </si>
  <si>
    <t xml:space="preserve"> 9h58m33.717s</t>
  </si>
  <si>
    <t>20250215_003106_Morabito_KatsumasaHosoi.rep</t>
  </si>
  <si>
    <t>20250215_003106_Morabito_KatsumasaHosoi.dat</t>
  </si>
  <si>
    <t>20250215_003106_Morabito_OBS_EA.xml</t>
  </si>
  <si>
    <t>2025Feb15_Morabito.png</t>
  </si>
  <si>
    <t>20250215_003106_Morabito_KatsumasaHosoi_18_56_20CameraSettings.txt</t>
  </si>
  <si>
    <t>20250215_003106_Morabito_KatsumasaHosoi_UTC-2025-0215-100210.txt</t>
  </si>
  <si>
    <t>20250215_003106_Morabito_KatsumasaHosoi.pdf</t>
  </si>
  <si>
    <t>20250215_003106_Morabito_KatsumasaHosoi-1.png</t>
  </si>
  <si>
    <t>20250215_003106_Morabito_KatsumasaHosoi-2.png</t>
  </si>
  <si>
    <t>20250215_003106_Morabito_KatsumasaHosoi.avi</t>
  </si>
  <si>
    <t>20250215_003106_Morabito_KatsumasaHosoi.mp4</t>
  </si>
  <si>
    <t>https://u.pcloud.link/publink/show?code=XZy5445ZeU81XySYfTjTtDreqPP3ahLgqVFX</t>
  </si>
  <si>
    <t>2025.02.16</t>
  </si>
  <si>
    <t>Peter</t>
  </si>
  <si>
    <t>UCAC4 334-080045</t>
  </si>
  <si>
    <t>34.463778,133.881417</t>
  </si>
  <si>
    <t>20h 8m24.0s</t>
  </si>
  <si>
    <t>Star faint</t>
  </si>
  <si>
    <t>20250216_001716_Peter_HidekiYoshihara.rep</t>
  </si>
  <si>
    <t>20250216_001716_Peter_HidekiYoshihara.dat</t>
  </si>
  <si>
    <t>2025.02.17</t>
  </si>
  <si>
    <t>2004 HZ11</t>
  </si>
  <si>
    <t>UCAC4 364-053449</t>
  </si>
  <si>
    <t>17h 7m 3.5s</t>
  </si>
  <si>
    <t>17h 7m 8.5s</t>
  </si>
  <si>
    <t>20250217_116969_2004 HZ11_ToshihiroHorikawa.rep</t>
  </si>
  <si>
    <t>20250217_116969_2004 HZ11_ToshihiroHorikawa.dat</t>
  </si>
  <si>
    <t>20250217_116969_2004 HZ11_OBS_EA.xml</t>
  </si>
  <si>
    <t>20250217_116969_2004_HZ11_ToshihiroHorikawa_02_06_00CameraSettings.txt</t>
  </si>
  <si>
    <t>20250217_116969_2004_HZ11_ToshihiroHorikawa_UTC-2025-0217-171045.txt</t>
  </si>
  <si>
    <t>20250217_116969_2004_HZ11_ToshihiroHorikawa-1.png</t>
  </si>
  <si>
    <t>20250217_116969_2004_HZ11_ToshihiroHorikawa-2.png</t>
  </si>
  <si>
    <t>20250217_116969_2004_HZ11_ToshihiroHorikawa-3.png</t>
  </si>
  <si>
    <t>20250217_116969_2004_HZ11_ToshihiroHorikawa-4.png</t>
  </si>
  <si>
    <t>20250217_116969_2004_HZ11_ToshihiroHorikawa.avi</t>
  </si>
  <si>
    <t>20250217_116969_2004_HZ11_ToshihiroHorikawaTime.png</t>
  </si>
  <si>
    <t>https://u.pcloud.link/publink/show?code=XZv0445ZpQQVISqGhAy74Q02z5bGApIezzvy</t>
  </si>
  <si>
    <t>2025.02.18</t>
  </si>
  <si>
    <t>1991 EJ</t>
  </si>
  <si>
    <t>UCAC4 441-048901</t>
  </si>
  <si>
    <t>34.608250,133.768000</t>
  </si>
  <si>
    <t>16h19m37.121s</t>
  </si>
  <si>
    <t>16h19m38.361s</t>
  </si>
  <si>
    <t>20250218_013060_1991 EJ_MasanoriMizutani.rep</t>
  </si>
  <si>
    <t>20250218_013060_1991 EJ_MasanoriMizutani.dat</t>
  </si>
  <si>
    <t>20250218_013060_1991 EJ_OBS_EA.xml</t>
  </si>
  <si>
    <t>2025Feb18_1991 EJ.png</t>
  </si>
  <si>
    <t>20250218_013060_1991_EJ_MasanoriMizutani_UTC-2025-0218-162301.txt</t>
  </si>
  <si>
    <t>20250218_013060_1991_EJ_MasanoriMizutani-1.png</t>
  </si>
  <si>
    <t>20250218_013060_1991_EJ_MasanoriMizutani-2.png</t>
  </si>
  <si>
    <t>20250218_013060_1991_EJ_MasanoriMizutani-3.png</t>
  </si>
  <si>
    <t>20250218_013060_1991_EJ_MasanoriMizutani.avi</t>
  </si>
  <si>
    <t>https://u.pcloud.link/publink/show?code=XZG0445ZPdXc33NCfoHqwXwpMj3Wt5WSsM8k</t>
  </si>
  <si>
    <t>34.441833,133.796333</t>
  </si>
  <si>
    <t>16h19m36.250s</t>
  </si>
  <si>
    <t>16h19m38.444s</t>
  </si>
  <si>
    <t>20250218_013060_1991 EJ_HidekiYoshihara.rep</t>
  </si>
  <si>
    <t>20250218_013060_1991 EJ_HidekiYoshihara.dat</t>
  </si>
  <si>
    <t>20250218_013060_1991_EJ_HidekiYoshihara_01_18_06CameraSettings.txt</t>
  </si>
  <si>
    <t>20250218_013060_1991_EJ_HidekiYoshihara_UTC-2025-0218-162320.txt</t>
  </si>
  <si>
    <t>20250218_013060_1991_EJ_HidekiYoshihara.avi</t>
  </si>
  <si>
    <t>20250218_013060_1991_EJ_HidekiYoshihara.mp4</t>
  </si>
  <si>
    <t>https://u.pcloud.link/publink/show?code=XZ30445Z2Yrm4yn7CaFdbU5tIxn5RpfzlQ1y</t>
  </si>
  <si>
    <t>16h19m35.422s</t>
  </si>
  <si>
    <t>16h19m37.313s</t>
  </si>
  <si>
    <t>20250218_013060_1991 EJ_ToshihiroHorikawa.rep</t>
  </si>
  <si>
    <t>20250218_013060_1991 EJ_ToshihiroHorikawa.dat</t>
  </si>
  <si>
    <t>20250218_013060_1991_EJ_ToshihiroHorikawa_01_18_28CameraSettings.txt</t>
  </si>
  <si>
    <t>20250218_013060_1991_EJ_ToshihiroHorikawa_UTC-2025-0218-162334.txt</t>
  </si>
  <si>
    <t>20250218_013060_1991_EJ_ToshihiroHorikawa-1.png</t>
  </si>
  <si>
    <t>20250218_013060_1991_EJ_ToshihiroHorikawa-2.png</t>
  </si>
  <si>
    <t>20250218_013060_1991_EJ_ToshihiroHorikawa-3.png</t>
  </si>
  <si>
    <t>20250218_013060_1991_EJ_ToshihiroHorikawa-4.png</t>
  </si>
  <si>
    <t>20250218_013060_1991_EJ_ToshihiroHorikawa.avi</t>
  </si>
  <si>
    <t>https://u.pcloud.link/publink/show?code=XZRV445ZAByJzSa3lzbYFBpCx6T0rSrfAEb7</t>
  </si>
  <si>
    <t>2025.02.19</t>
  </si>
  <si>
    <t>Nakano</t>
  </si>
  <si>
    <t>UCAC4 513-050035</t>
  </si>
  <si>
    <t>14h20m23.329s</t>
  </si>
  <si>
    <t>14h20m24.384s</t>
  </si>
  <si>
    <t>20250219_003431_Nakano_MasaruYamashita.rep</t>
  </si>
  <si>
    <t>20250219_003431_Nakano_MasaruYamashita.dat</t>
  </si>
  <si>
    <t>20250219_003431_Nakano_OBS_EA.xml</t>
  </si>
  <si>
    <t>2025Feb19_Nakano.png</t>
  </si>
  <si>
    <t>https://luckyimage.blog.fc2.com/blog-entry-100.html</t>
  </si>
  <si>
    <t>2025.02.22</t>
  </si>
  <si>
    <t>Leetsungdao</t>
  </si>
  <si>
    <t>UCAC4 492-008945</t>
  </si>
  <si>
    <t>13h 4m37.376s</t>
  </si>
  <si>
    <t>13h 4m37.741s</t>
  </si>
  <si>
    <t>GHS-OSD (PPSPUcorrection-0.0069875s)</t>
  </si>
  <si>
    <t>Scintillation had a significant effect and there</t>
  </si>
  <si>
    <t>20250222_003443_Leetsungdao_KatsuhikoKitazaki.rep</t>
  </si>
  <si>
    <t>20250222_003443_Leetsungdao_KatsuhikoKitazaki.dat</t>
  </si>
  <si>
    <t>20250222_003443_Leetsungdao_OBS_EA.xml</t>
  </si>
  <si>
    <t>2025Feb22_Leetsungdao.png</t>
  </si>
  <si>
    <t>20250222_003443_Leetsungdao_KatsuhikoKitazaki_22-03-30CameraSettings.txt</t>
  </si>
  <si>
    <t>20250222_003443_Leetsungdao_KatsuhikoKitazaki_UTC-2025-0222-184756.txt</t>
  </si>
  <si>
    <t>20250222_003443_Leetsungdao_KatsuhikoKitazaki.pdf</t>
  </si>
  <si>
    <t>20250222_003443_Leetsungdao_KatsuhikoKitazaki-1.png</t>
  </si>
  <si>
    <t>20250222_003443_Leetsungdao_KatsuhikoKitazaki-2.png</t>
  </si>
  <si>
    <t>20250222_003443_Leetsungdao_KatsuhikoKitazaki-3.png</t>
  </si>
  <si>
    <t>20250222_003443_Leetsungdao_KatsuhikoKitazaki-4.png</t>
  </si>
  <si>
    <t>20250222_003443_Leetsungdao_KatsuhikoKitazaki.avi</t>
  </si>
  <si>
    <t>20250222_003443_Leetsungdao_KatsuhikoKitazaki.MOV</t>
  </si>
  <si>
    <t>https://u.pcloud.link/publink/show?code=XZJ6m45ZWTSOe41GAfpMWDIxGyutQFTGLJi7</t>
  </si>
  <si>
    <t>35.704694,139.329667</t>
  </si>
  <si>
    <t>Hachioji, Tokyo</t>
  </si>
  <si>
    <t>13h 4m36.504s</t>
  </si>
  <si>
    <t>13h 4m37.391s</t>
  </si>
  <si>
    <t>20250222_003443_Leetsungdao_TakeshiNemoto.rep</t>
  </si>
  <si>
    <t>20250222_003443_Leetsungdao_TakeshiNemoto.dat</t>
  </si>
  <si>
    <t>20250222_003443_Leetsungdao_TakeshiNemoto_22_03_06CameraSettings.txt</t>
  </si>
  <si>
    <t>20250222_003443_Leetsungdao_TakeshiNemoto_UTC-2025-0222-130625.txt</t>
  </si>
  <si>
    <t>20250222_003443_Leetsungdao_TakeshiNemoto.pdf</t>
  </si>
  <si>
    <t>20250222_003443_Leetsungdao_TakeshiNemoto-1.png</t>
  </si>
  <si>
    <t>20250222_003443_Leetsungdao_TakeshiNemoto-2.png</t>
  </si>
  <si>
    <t>20250222_003443_Leetsungdao_TakeshiNemoto-3.png</t>
  </si>
  <si>
    <t>20250222_003443_Leetsungdao_TakeshiNemoto-4.png</t>
  </si>
  <si>
    <t>20250222_003443_Leetsungdao_TakeshiNemoto.avi</t>
  </si>
  <si>
    <t>20250222_003443_Leetsungdao_TakeshiNemoto.mp4</t>
  </si>
  <si>
    <t>https://u.pcloud.link/publink/show?code=XZDDJ85ZJelYzDEzKb7STVsI3esurzwViDLk</t>
  </si>
  <si>
    <t>Lotis</t>
  </si>
  <si>
    <t>UCAC4 461-045163</t>
  </si>
  <si>
    <t>34.723556,134.199667</t>
  </si>
  <si>
    <t>Bizen, Okayama</t>
  </si>
  <si>
    <t>16h42m50.864s</t>
  </si>
  <si>
    <t>16h42m51.376s</t>
  </si>
  <si>
    <t>20250222_000429_Lotis_MasanoriMizutani.rep</t>
  </si>
  <si>
    <t>20250222_000429_Lotis_MasanoriMizutani.dat</t>
  </si>
  <si>
    <t>20250222_000429_Lotis_OBS_EA.xml</t>
  </si>
  <si>
    <t>20250222_000429_Lotis_MasanoriMizutani_16_38_00ZCameraSettings.txt</t>
  </si>
  <si>
    <t>20250222_000429_Lotis_MasanoriMizutani_UTC-2025-0222-164706.txt</t>
  </si>
  <si>
    <t>20250222_000429_Lotis_MasanoriMizutani-1.png</t>
  </si>
  <si>
    <t>20250222_000429_Lotis_MasanoriMizutani-2.png</t>
  </si>
  <si>
    <t>20250222_000429_Lotis_MasanoriMizutani.avi</t>
  </si>
  <si>
    <t>https://u.pcloud.link/publink/show?code=XZD6R45ZbiphanlIsS8hGdFNbK2g0jpv7a0k</t>
  </si>
  <si>
    <t>16h42m43.226s</t>
  </si>
  <si>
    <t>16h42m49.161s</t>
  </si>
  <si>
    <t>20250222_000429_Lotis_MasaruYamashita.rep</t>
  </si>
  <si>
    <t>20250222_000429_Lotis_MasaruYamashita.dat</t>
  </si>
  <si>
    <t>https://luckyimage.blog.fc2.com/blog-entry-101.html</t>
  </si>
  <si>
    <t>Myrtus</t>
  </si>
  <si>
    <t>UCAC4 392-058875</t>
  </si>
  <si>
    <t>18h18m19.792s</t>
  </si>
  <si>
    <t>18h18m21.001s</t>
  </si>
  <si>
    <t>18h18m21.203s</t>
  </si>
  <si>
    <t>18h18m24.416s</t>
  </si>
  <si>
    <t>GHS-OSD (PPSPUcorrection -0.0069636s)</t>
  </si>
  <si>
    <t>There were two disappearances and two</t>
  </si>
  <si>
    <t>20250222_009203_Myrtus_KatsuhikoKitazaki.rep</t>
  </si>
  <si>
    <t>20250222_009203_Myrtus_KatsuhikoKitazaki.dat</t>
  </si>
  <si>
    <t>20250222_009203_Myrtus_OBS_EA.xml</t>
  </si>
  <si>
    <t>2025Feb22_Myrtus.png</t>
  </si>
  <si>
    <t>20250222_009203_Myrtus_KatsuhikoKitazaki_03-17-29CameraSettings.txt</t>
  </si>
  <si>
    <t>20250222_009203_Myrtus_KatsuhikoKitazaki_UTC-2025-0222-184756.txt</t>
  </si>
  <si>
    <t>20250222_009203_Myrtus_KatsuhikoKitazaki.pdf</t>
  </si>
  <si>
    <t>20250222_009203_Myrtus_KatsuhikoKitazaki-1.png</t>
  </si>
  <si>
    <t>20250222_009203_Myrtus_KatsuhikoKitazaki-2.png</t>
  </si>
  <si>
    <t>20250222_009203_Myrtus_KatsuhikoKitazaki-3.png</t>
  </si>
  <si>
    <t>20250222_009203_Myrtus_KatsuhikoKitazaki-4.png</t>
  </si>
  <si>
    <t>20250222_009203_Myrtus_KatsuhikoKitazaki.avi</t>
  </si>
  <si>
    <t>20250222_009203_Myrtus_KatsuhikoKitazaki.MOV</t>
  </si>
  <si>
    <t>https://u.pcloud.link/publink/show?code=XZ4Mh45ZWKqX8BhrID5Jvde3LBs4EmE88A8y</t>
  </si>
  <si>
    <t>18h18m17.673s</t>
  </si>
  <si>
    <t>18h18m19.988s</t>
  </si>
  <si>
    <t>20250222_009203_Myrtus_TakeshiNemoto.rep</t>
  </si>
  <si>
    <t>20250222_009203_Myrtus_TakeshiNemoto.dat</t>
  </si>
  <si>
    <t>20250222_009203_Myrtus_TakeshiNemoto_03_17_20CameraSettings.txt</t>
  </si>
  <si>
    <t>20250222_009203_Myrtus_TakeshiNemoto_UTC-2025-0222-182025.txt</t>
  </si>
  <si>
    <t>20250222_009203_Myrtus_TakeshiNemoto.pdf</t>
  </si>
  <si>
    <t>20250222_009203_Myrtus_TakeshiNemoto-1.png</t>
  </si>
  <si>
    <t>20250222_009203_Myrtus_TakeshiNemoto-2.png</t>
  </si>
  <si>
    <t>20250222_009203_Myrtus_TakeshiNemoto-3.png</t>
  </si>
  <si>
    <t>20250222_009203_Myrtus_TakeshiNemoto-4.png</t>
  </si>
  <si>
    <t>20250222_009203_Myrtus_TakeshiNemoto.avi</t>
  </si>
  <si>
    <t>20250222_009203_Myrtus_TakeshiNemoto.mp4</t>
  </si>
  <si>
    <t>https://u.pcloud.link/publink/show?code=XZbsJ85ZHzs33fsRBJHib9dqLQoH9bLzQa7k</t>
  </si>
  <si>
    <t>2025.02.24</t>
  </si>
  <si>
    <t>Amphimachus</t>
  </si>
  <si>
    <t>HIP 49143</t>
  </si>
  <si>
    <t>14h53m35.085s</t>
  </si>
  <si>
    <t>14h53m35.250s</t>
  </si>
  <si>
    <t>14h53m35.138s</t>
  </si>
  <si>
    <t>14h53m35.190s</t>
  </si>
  <si>
    <t>1448x512</t>
  </si>
  <si>
    <t>20250224_005652_Amphimachus_KatsumasaHosoi.rep</t>
  </si>
  <si>
    <t>20250224_005652_Amphimachus_KatsumasaHosoi.dat</t>
  </si>
  <si>
    <t>20250224_005652_Amphimachus_OBS_EA.xml</t>
  </si>
  <si>
    <t>2025Feb24_Amphimachus.png</t>
  </si>
  <si>
    <t>20250224_005652_Amphimachus_KatsumasaHosoi_23_51_30CameraSettings.txt</t>
  </si>
  <si>
    <t>20250224_005652_Amphimachus_KatsumasaHosoi_UTC-2025-0224-145710.txt</t>
  </si>
  <si>
    <t>20250224_005652_Amphimachus_KatsumasaHosoi.pdf</t>
  </si>
  <si>
    <t>20250224_005652_Amphimachus_KatsumasaHosoi-1.png</t>
  </si>
  <si>
    <t>20250224_005652_Amphimachus_KatsumasaHosoi-2.png</t>
  </si>
  <si>
    <t>20250224_005652_Amphimachus_KatsumasaHosoi-3.png</t>
  </si>
  <si>
    <t>20250224_005652_Amphimachus_KatsumasaHosoi.avi</t>
  </si>
  <si>
    <t>20250224_005652_Amphimachus_KatsumasaHosoi.mp4</t>
  </si>
  <si>
    <t>https://u.pcloud.link/publink/show?code=XZTMR45ZrcOGNsUrl2pYiMcQhpuwmk3y7Oz7</t>
  </si>
  <si>
    <t>2025.02.26</t>
  </si>
  <si>
    <t>Volgo-Don</t>
  </si>
  <si>
    <t>UCAC4 503-054865</t>
  </si>
  <si>
    <t>34.402972,133.303750</t>
  </si>
  <si>
    <t>Fukuyama, Hiroshima</t>
  </si>
  <si>
    <t>17h36m57.289s</t>
  </si>
  <si>
    <t>17h36m58.066s</t>
  </si>
  <si>
    <t>808x292</t>
  </si>
  <si>
    <t>20250226_002360_Volgo-Don_HidekiYoshihara.rep</t>
  </si>
  <si>
    <t>20250226_002360_Volgo-Don_HidekiYoshihara.dat</t>
  </si>
  <si>
    <t>20250226_002360_Volgo-Don_OBS_EA.xml</t>
  </si>
  <si>
    <t>2025Feb26_Volgo-Don.png</t>
  </si>
  <si>
    <t>20250226_002360_Volgo-Don_HidekiYoshihara_02_35_30CameraSettings.txt</t>
  </si>
  <si>
    <t>20250226_002360_Volgo-Don_HidekiYoshihara_UTC-2025-0226-174006.txt</t>
  </si>
  <si>
    <t>20250226_002360_Volgo-Don_HidekiYoshihara.pdf</t>
  </si>
  <si>
    <t>20250226_002360_Volgo-Don_HidekiYoshihara.avi</t>
  </si>
  <si>
    <t>20250226_002360_Volgo-Don_HidekiYoshihara.mp4</t>
  </si>
  <si>
    <t>https://u.pcloud.link/publink/show?code=XZzc445ZSRhAXIAL6JSyVbSEvF2oeF5jDWqk</t>
  </si>
  <si>
    <t>2025.02.28</t>
  </si>
  <si>
    <t>2003 WS22</t>
  </si>
  <si>
    <t>Tycho2 0266-00554-1</t>
  </si>
  <si>
    <t>35.113472,136.550000</t>
  </si>
  <si>
    <t>15h11m36.3s</t>
  </si>
  <si>
    <t>20250228_143761_2003 WS22_HayatoWatanabe.rep</t>
  </si>
  <si>
    <t>20250228_143761_2003 WS22_HayatoWatanabe.dat</t>
  </si>
  <si>
    <t>35.145833,136.509778</t>
  </si>
  <si>
    <t>15h11m36.0s</t>
  </si>
  <si>
    <t>13h11m36.0s</t>
  </si>
  <si>
    <t>20250228_143761_2003 WS22_AkiraAsai.rep</t>
  </si>
  <si>
    <t>20250228_143761_2003 WS22_AkiraAsai.dat</t>
  </si>
  <si>
    <t>20250228_143761_2003 WS22_OBS_EA.xml</t>
  </si>
  <si>
    <t>2025.03.06</t>
  </si>
  <si>
    <t>1999 TG105</t>
  </si>
  <si>
    <t>UCAC4 689-044725</t>
  </si>
  <si>
    <t>Hidehito Yammaura</t>
  </si>
  <si>
    <t>35.328389,136.294556</t>
  </si>
  <si>
    <t>15h22m45.264s</t>
  </si>
  <si>
    <t>15h22m45.709s</t>
  </si>
  <si>
    <t>20250306_066719_1999 TG105_HidehitoYammaura.rep</t>
  </si>
  <si>
    <t>20250306_066719_1999 TG105_HidehitoYammaura.dat</t>
  </si>
  <si>
    <t>20250306_066719_1999 TG105_OBS_EA.xml</t>
  </si>
  <si>
    <t>2025Mar6_1999 TG105.png</t>
  </si>
  <si>
    <t>20250306_066719_1999_TG105_HidehitoYammaura_00_21_00CameraSettings.txt</t>
  </si>
  <si>
    <t>20250306_066719_1999_TG105_HidehitoYammaura_UTC-2025-0306-152429.txt</t>
  </si>
  <si>
    <t>20250306_066719_1999_TG105_HidehitoYammaura.pdf</t>
  </si>
  <si>
    <t>20250306_066719_1999_TG105_HidehitoYammaura-1.png</t>
  </si>
  <si>
    <t>20250306_066719_1999_TG105_HidehitoYammaura-2.png</t>
  </si>
  <si>
    <t>20250306_066719_1999_TG105_HidehitoYammaura-3.png</t>
  </si>
  <si>
    <t>20250306_066719_1999_TG105_HidehitoYammaura-4.png</t>
  </si>
  <si>
    <t>20250306_066719_1999_TG105_HidehitoYammaura.avi</t>
  </si>
  <si>
    <t>20250306_066719_1999_TG105_HidehitoYammaura.mp4</t>
  </si>
  <si>
    <t>2025.03.08</t>
  </si>
  <si>
    <t>1999 XW167</t>
  </si>
  <si>
    <t>UCAC4 487-047436</t>
  </si>
  <si>
    <t>34.357639,133.999472</t>
  </si>
  <si>
    <t>13h 5m50.561s</t>
  </si>
  <si>
    <t>13h 5m51.143s</t>
  </si>
  <si>
    <t>20250308_024275_1999 XW167_ToshihiroHorikawa.rep</t>
  </si>
  <si>
    <t>20250308_024275_1999 XW167_ToshihiroHorikawa.dat</t>
  </si>
  <si>
    <t>20250308_024275_1999 XW167_OBS_EA.xml</t>
  </si>
  <si>
    <t>2025Mar8_1999 XW167.png</t>
  </si>
  <si>
    <t>20250308_024275_1999_XW167_ToshihiroHorikawa_22_04_30CameraSettings.txt</t>
  </si>
  <si>
    <t>20250308_024275_1999_XW167_ToshihiroHorikawa_UTC-2025-0308-130408.txt</t>
  </si>
  <si>
    <t>20250308_024275_1999_XW167_ToshihiroHorikawa-1.png</t>
  </si>
  <si>
    <t>20250308_024275_1999_XW167_ToshihiroHorikawa-2.png</t>
  </si>
  <si>
    <t>20250308_024275_1999_XW167_ToshihiroHorikawa-3.png</t>
  </si>
  <si>
    <t>20250308_024275_1999_XW167_ToshihiroHorikawa-4.png</t>
  </si>
  <si>
    <t>20250308_024275_1999_XW167_ToshihiroHorikawa.avi</t>
  </si>
  <si>
    <t>20250308_024275_1999_XW167_ToshihiroHorikawaTime.png</t>
  </si>
  <si>
    <t>https://u.pcloud.link/publink/show?code=XZF8E45Zbprtj1mOY3V3QktQFVs6NVQCjqy7</t>
  </si>
  <si>
    <t>13h 5m52.957s</t>
  </si>
  <si>
    <t>13h 5m55.359s</t>
  </si>
  <si>
    <t>20250308_024275_1999 XW167_HidekiYoshihara.rep</t>
  </si>
  <si>
    <t>20250308_024275_1999 XW167_HidekiYoshihara.dat</t>
  </si>
  <si>
    <t>20250308_024275_1999_XW167_HidekiYoshihara_22_04_31CameraSettings.txt</t>
  </si>
  <si>
    <t>20250308_024275_1999_XW167_HidekiYoshihara_UTC-2025-0308-130937.txt</t>
  </si>
  <si>
    <t>20250308_024275_1999_XW167_HidekiYoshihara-1.png</t>
  </si>
  <si>
    <t>20250308_024275_1999_XW167_HidekiYoshihara-2.png</t>
  </si>
  <si>
    <t>20250308_024275_1999_XW167_HidekiYoshihara-3.png</t>
  </si>
  <si>
    <t>20250308_024275_1999_XW167_HidekiYoshihara-4.png</t>
  </si>
  <si>
    <t>20250308_024275_1999_XW167_HidekiYoshihara.avi</t>
  </si>
  <si>
    <t>20250308_024275_1999_XW167_HidekiYoshihara.mp4</t>
  </si>
  <si>
    <t>https://u.pcloud.link/publink/show?code=XZ58E45Z89mABSCsatpd480nXPwYyQNyI6V0</t>
  </si>
  <si>
    <t>34.547472,133.790250</t>
  </si>
  <si>
    <t>13h 5m51.644s</t>
  </si>
  <si>
    <t>13h 5m53.966s</t>
  </si>
  <si>
    <t>20250308_024275_1999 XW167_MasanoriMizutani.rep</t>
  </si>
  <si>
    <t>20250308_024275_1999 XW167_MasanoriMizutani.dat</t>
  </si>
  <si>
    <t>20250308_024275_1999_XW167_MasanoriMizutani_13_00_12ZCameraSettings.txt</t>
  </si>
  <si>
    <t>20250308_024275_1999_XW167_MasanoriMizutani_UTC-2025-0308-130936.txt</t>
  </si>
  <si>
    <t>20250308_024275_1999_XW167_MasanoriMizutani-1.png</t>
  </si>
  <si>
    <t>20250308_024275_1999_XW167_MasanoriMizutani-2.png</t>
  </si>
  <si>
    <t>20250308_024275_1999_XW167_MasanoriMizutani.avi</t>
  </si>
  <si>
    <t>https://u.pcloud.link/publink/show?code=XZfbE45Z14VIVR6l51H9mWzU2JNbR8io5jo7</t>
  </si>
  <si>
    <t>1998 XZ49</t>
  </si>
  <si>
    <t>UCAC4 319-166631</t>
  </si>
  <si>
    <t>20h18m 2.246s</t>
  </si>
  <si>
    <t>20h18m 2.571s</t>
  </si>
  <si>
    <t>20250308_059136_1998 XZ49_HiroyukiWatanabe.rep</t>
  </si>
  <si>
    <t>20250308_059136_1998 XZ49_HiroyukiWatanabe.dat</t>
  </si>
  <si>
    <t>20250308_059136_1998 XZ49_OBS_EA.xml</t>
  </si>
  <si>
    <t>2025Mar8_1998 XZ49.png</t>
  </si>
  <si>
    <t>20250308_059136_1998_XZ49_HiroyukiWatanabe_05_17_16CameraSettings.txt</t>
  </si>
  <si>
    <t>20250308_059136_1998_XZ49_HiroyukiWatanabe_UTC-2025-0308-202825.txt</t>
  </si>
  <si>
    <t>20250308_059136_1998_XZ49_HiroyukiWatanabe-1.png</t>
  </si>
  <si>
    <t>20250308_059136_1998_XZ49_HiroyukiWatanabe-2.png</t>
  </si>
  <si>
    <t>20250308_059136_1998_XZ49_HiroyukiWatanabe-3.png</t>
  </si>
  <si>
    <t>20250308_059136_1998_XZ49_HiroyukiWatanabe.avi</t>
  </si>
  <si>
    <t>20250308_059136_1998_XZ49_HiroyukiWatanabeTime.png</t>
  </si>
  <si>
    <t>https://u.pcloud.link/publink/show?code=XZHDE45Zf8F50zUdMsL71VhijYRvKQTAVEMX</t>
  </si>
  <si>
    <t>2025.03.09</t>
  </si>
  <si>
    <t>Tulipa</t>
  </si>
  <si>
    <t>UCAC4 505-046551</t>
  </si>
  <si>
    <t>Miyoshi, Ida</t>
  </si>
  <si>
    <t>35.212389,136.266389</t>
  </si>
  <si>
    <t>Koura, Shiga</t>
  </si>
  <si>
    <t>11h58m33.215s</t>
  </si>
  <si>
    <t>11h58m36.488s</t>
  </si>
  <si>
    <t>20250309_001095_Tulipa_Miyoshi,Ida.rep</t>
  </si>
  <si>
    <t>20250309_001095_Tulipa_Miyoshi,Ida.dat</t>
  </si>
  <si>
    <t>20250309_001095_Tulipa_OBS_EA.xml</t>
  </si>
  <si>
    <t>2025Mar9_Tulipa.png</t>
  </si>
  <si>
    <t>20250309_001095_Tulipa_Miyoshi,Ida_20_56_52CameraSettings.txt</t>
  </si>
  <si>
    <t>20250309_001095_Tulipa_Miyoshi,Ida_UTC-2025-0309-120121.txt</t>
  </si>
  <si>
    <t>20250309_001095_Tulipa_Miyoshi,Ida-1.png</t>
  </si>
  <si>
    <t>20250309_001095_Tulipa_Miyoshi,Ida-2.png</t>
  </si>
  <si>
    <t>20250309_001095_Tulipa_Miyoshi,Ida-3.png</t>
  </si>
  <si>
    <t>20250309_001095_Tulipa_Miyoshi,Ida.avi</t>
  </si>
  <si>
    <t>20250309_001095_Tulipa_Miyoshi,Ida.mp4</t>
  </si>
  <si>
    <t>https://u.pcloud.link/publink/show?code=XZvLU45ZSbKbWtfWaryS3C3uT5QB38hJ3npy</t>
  </si>
  <si>
    <t>11h58m30.985s</t>
  </si>
  <si>
    <t>11h58m34.794s</t>
  </si>
  <si>
    <t>20250309_001095_Tulipa_AkiraAsai.rep</t>
  </si>
  <si>
    <t>20250309_001095_Tulipa_AkiraAsai.dat</t>
  </si>
  <si>
    <t>20250309_001095_Tulipa_AkiraAsai_20_56_50CameraSettings.txt</t>
  </si>
  <si>
    <t>20250309_001095_Tulipa_AkiraAsai_UTC-2025-0309-120121.txt</t>
  </si>
  <si>
    <t>20250309_001095_Tulipa_AkiraAsai-1.png</t>
  </si>
  <si>
    <t>20250309_001095_Tulipa_AkiraAsai-2.png</t>
  </si>
  <si>
    <t>20250309_001095_Tulipa_AkiraAsai-3.png</t>
  </si>
  <si>
    <t>20250309_001095_Tulipa_AkiraAsai-4.png</t>
  </si>
  <si>
    <t>20250309_001095_Tulipa_AkiraAsai.avi</t>
  </si>
  <si>
    <t>20250309_001095_Tulipa_AkiraAsai.MOV</t>
  </si>
  <si>
    <t>https://u.pcloud.link/publink/show?code=XZlxA45ZgsmJXQsWh0mMf5eHEvbzASCn536V</t>
  </si>
  <si>
    <t>35.328278,136.294556</t>
  </si>
  <si>
    <t>11h58m34.138s</t>
  </si>
  <si>
    <t>11h58m38.536s</t>
  </si>
  <si>
    <t>20250309_001095_Tulipa_HidehitoYamamura.rep</t>
  </si>
  <si>
    <t>20250309_001095_Tulipa_HidehitoYamamura.dat</t>
  </si>
  <si>
    <t>20250309_001095_Tulipa_HidehitoYamamura_20_57_00CameraSettings.txt</t>
  </si>
  <si>
    <t>20250309_001095_Tulipa_HidehitoYamamura_UTC-2025-0309-120023.txt</t>
  </si>
  <si>
    <t>20250309_001095_Tulipa_HidehitoYamamura.pdf</t>
  </si>
  <si>
    <t>20250309_001095_Tulipa_HidehitoYamamura-1.png</t>
  </si>
  <si>
    <t>20250309_001095_Tulipa_HidehitoYamamura-2.png</t>
  </si>
  <si>
    <t>20250309_001095_Tulipa_HidehitoYamamura-3.png</t>
  </si>
  <si>
    <t>20250309_001095_Tulipa_HidehitoYamamura-4.png</t>
  </si>
  <si>
    <t>20250309_001095_Tulipa_HidehitoYamamura.avi</t>
  </si>
  <si>
    <t>20250309_001095_Tulipa_HidehitoYamamura.mp4</t>
  </si>
  <si>
    <t>https://u.pcloud.link/publink/show?code=XZ8v345ZAFhTt9wyHbLIFdDr02jutj2LUMPk</t>
  </si>
  <si>
    <t>Swanson</t>
  </si>
  <si>
    <t>UCAC4 543-017791</t>
  </si>
  <si>
    <t>12h37m58.769s</t>
  </si>
  <si>
    <t>12h37m58.923s</t>
  </si>
  <si>
    <t>±0.059</t>
  </si>
  <si>
    <t>20250309_015106_Swanson_KatsumasaHosoi.rep</t>
  </si>
  <si>
    <t>20250309_015106_Swanson_KatsumasaHosoi.dat</t>
  </si>
  <si>
    <t>20250309_015106_Swanson_OBS_EA.xml</t>
  </si>
  <si>
    <t>2025Mar9_Swanson.png</t>
  </si>
  <si>
    <t>20250309_015106_Swanson_KatsumasaHosoi_21_35_50CameraSettings.txt</t>
  </si>
  <si>
    <t>20250309_015106_Swanson_KatsumasaHosoi_UTC-2025-0309-124110.txt</t>
  </si>
  <si>
    <t>20250309_015106_Swanson_KatsumasaHosoi.pdf</t>
  </si>
  <si>
    <t>20250309_015106_Swanson_KatsumasaHosoi-1.png</t>
  </si>
  <si>
    <t>20250309_015106_Swanson_KatsumasaHosoi-2.png</t>
  </si>
  <si>
    <t>20250309_015106_Swanson_KatsumasaHosoi-3.png</t>
  </si>
  <si>
    <t>20250309_015106_Swanson_KatsumasaHosoi.avi</t>
  </si>
  <si>
    <t>20250309_015106_Swanson_KatsumasaHosoi.mp4</t>
  </si>
  <si>
    <t>https://u.pcloud.link/publink/show?code=XZP4A45ZYbO3qWbeCPVeYtj7Q7PobQJQ12G7</t>
  </si>
  <si>
    <t>Chahine</t>
  </si>
  <si>
    <t>UCAC4 724-039932</t>
  </si>
  <si>
    <t>15h38m 4.726s</t>
  </si>
  <si>
    <t>15h38m 5.437s</t>
  </si>
  <si>
    <t>20250309_004103_Chahine_AkiraAsai.rep</t>
  </si>
  <si>
    <t>20250309_004103_Chahine_AkiraAsai.dat</t>
  </si>
  <si>
    <t>20250309_004103_Chahine_OBS_EA.xml</t>
  </si>
  <si>
    <t>2025Mar9_Chahine.png</t>
  </si>
  <si>
    <t>20250309_004103_Chahine_AkiraAsai_00_36_30CameraSettings.txt</t>
  </si>
  <si>
    <t>20250309_004103_Chahine_AkiraAsai_UTC-2025-0309-153950.txt</t>
  </si>
  <si>
    <t>20250309_004103_Chahine_AkiraAsai-1.png</t>
  </si>
  <si>
    <t>20250309_004103_Chahine_AkiraAsai-2.png</t>
  </si>
  <si>
    <t>20250309_004103_Chahine_AkiraAsai-3.png</t>
  </si>
  <si>
    <t>20250309_004103_Chahine_AkiraAsai-4.png</t>
  </si>
  <si>
    <t>20250309_004103_Chahine_AkiraAsai.avi</t>
  </si>
  <si>
    <t>20250309_004103_Chahine_AkiraAsai.MOV</t>
  </si>
  <si>
    <t>https://u.pcloud.link/publink/show?code=XZeUA45ZQrnQhY7vaiktiXDj1c8egk65aEVk</t>
  </si>
  <si>
    <t>15h38m 6.455s</t>
  </si>
  <si>
    <t>±0.110</t>
  </si>
  <si>
    <t>15h38m 7.003s</t>
  </si>
  <si>
    <t>±0.099</t>
  </si>
  <si>
    <t>800×600</t>
  </si>
  <si>
    <t>20250309_004103_Chahine_Masumi＝Takimoto.rep</t>
  </si>
  <si>
    <t>20250309_004103_Chahine_Masumi＝Takimoto.dat</t>
  </si>
  <si>
    <t>20250309_004103_Chahine_MasumiTakimoto-1.png</t>
  </si>
  <si>
    <t>20250309_004103_Chahine_MasumiTakimoto-2.png</t>
  </si>
  <si>
    <t>20250309_004103_Chahine_MasumiTakimoto-3.png</t>
  </si>
  <si>
    <t>20250309_004103_Chahine_MasumiTakimoto-4.png</t>
  </si>
  <si>
    <t>20250309_004103_Chahine_MasumiTakimoto.avi</t>
  </si>
  <si>
    <t>20250309_004103_Chahine_MasumiTakimoto.mp4</t>
  </si>
  <si>
    <t>Atropos</t>
  </si>
  <si>
    <t>UCAC4 502-050658</t>
  </si>
  <si>
    <t>34.259194,134.332583</t>
  </si>
  <si>
    <t>16h 5m 2.493s</t>
  </si>
  <si>
    <t>16h 5m 4.383s</t>
  </si>
  <si>
    <t>20250309_000273_Atropos_ToshihiroHorikawa.rep</t>
  </si>
  <si>
    <t>20250309_000273_Atropos_ToshihiroHorikawa.dat</t>
  </si>
  <si>
    <t>20250309_000273_Atropos_OBS_EA.xml</t>
  </si>
  <si>
    <t>2025Mar9_Atropos.png</t>
  </si>
  <si>
    <t>20250309_000273_Atropos_ToshihiroHorikawa_01_03_30CameraSettings.txt</t>
  </si>
  <si>
    <t>20250309_000273_Atropos_ToshihiroHorikawa_UTC-2025-0309-160727.txt</t>
  </si>
  <si>
    <t>20250309_000273_Atropos_ToshihiroHorikawa-1.png</t>
  </si>
  <si>
    <t>20250309_000273_Atropos_ToshihiroHorikawa-2.png</t>
  </si>
  <si>
    <t>20250309_000273_Atropos_ToshihiroHorikawa-3.png</t>
  </si>
  <si>
    <t>20250309_000273_Atropos_ToshihiroHorikawa-4.png</t>
  </si>
  <si>
    <t>20250309_000273_Atropos_ToshihiroHorikawa.avi</t>
  </si>
  <si>
    <t>20250309_000273_Atropos_ToshihiroHorikawa.mp4</t>
  </si>
  <si>
    <t>https://u.pcloud.link/publink/show?code=XZv0U45ZAiav1U6p9P7uVQfXAoe4FH5TeocX</t>
  </si>
  <si>
    <t>34.739472,134.337083</t>
  </si>
  <si>
    <t>Ako, Hyogo</t>
  </si>
  <si>
    <t>16h 5m 6.302s</t>
  </si>
  <si>
    <t>16h 5m 8.191s</t>
  </si>
  <si>
    <t>20250309_000273_Atropos_HidekiYoshihara.rep</t>
  </si>
  <si>
    <t>20250309_000273_Atropos_HidekiYoshihara.dat</t>
  </si>
  <si>
    <t>20250309_000273_Atropos_HidekiYoshihara_01_03_36CameraSettings.txt</t>
  </si>
  <si>
    <t>20250309_000273_Atropos_HidekiYoshihara_UTC-2025-0309-160915.txt</t>
  </si>
  <si>
    <t>20250309_000273_Atropos_HidekiYoshihara-1.png</t>
  </si>
  <si>
    <t>20250309_000273_Atropos_HidekiYoshihara-2.png</t>
  </si>
  <si>
    <t>20250309_000273_Atropos_HidekiYoshihara-3.png</t>
  </si>
  <si>
    <t>20250309_000273_Atropos_HidekiYoshihara-4.png</t>
  </si>
  <si>
    <t>20250309_000273_Atropos_HidekiYoshihara.avi</t>
  </si>
  <si>
    <t>20250309_000273_Atropos_HidekiYoshihara.mp4</t>
  </si>
  <si>
    <t>Furuya</t>
  </si>
  <si>
    <t>UCAC4 366-133749</t>
  </si>
  <si>
    <t>34.389861,134.122722</t>
  </si>
  <si>
    <t>18h29m 9.750s</t>
  </si>
  <si>
    <t>18h29m10.279s</t>
  </si>
  <si>
    <t>20250309_013815_Furuya_ToshihiroHorikawa.rep</t>
  </si>
  <si>
    <t>20250309_013815_Furuya_ToshihiroHorikawa.dat</t>
  </si>
  <si>
    <t>20250309_013815_Furuya_OBS_EA.xml</t>
  </si>
  <si>
    <t>2025Mar9_Furuya.png</t>
  </si>
  <si>
    <t>20250309_013815_Furuya_ToshihiroHorikawa_03_27_30CameraSettings.txt</t>
  </si>
  <si>
    <t>20250309_013815_Furuya_ToshihiroHorikawa_UTC-2025-0309-183143.txt</t>
  </si>
  <si>
    <t>20250309_013815_Furuya_ToshihiroHorikawa-1.png</t>
  </si>
  <si>
    <t>20250309_013815_Furuya_ToshihiroHorikawa-2.png</t>
  </si>
  <si>
    <t>20250309_013815_Furuya_ToshihiroHorikawa-3.png</t>
  </si>
  <si>
    <t>20250309_013815_Furuya_ToshihiroHorikawa-4.png</t>
  </si>
  <si>
    <t>20250309_013815_Furuya_ToshihiroHorikawa.avi</t>
  </si>
  <si>
    <t>20250309_013815_Furuya_ToshihiroHorikawaTime.png</t>
  </si>
  <si>
    <t>https://u.pcloud.link/publink/show?code=XZsJU45ZeXofePugNspHtenJxxVbObFkdFKy</t>
  </si>
  <si>
    <t>1997 GQ7</t>
  </si>
  <si>
    <t>UCAC4 344-078586</t>
  </si>
  <si>
    <t>19h24m13.507s</t>
  </si>
  <si>
    <t>19h24m16.850s</t>
  </si>
  <si>
    <t>±0.064</t>
  </si>
  <si>
    <t>20250309_020210_1997 GQ7_KatsumasaHosoi.rep</t>
  </si>
  <si>
    <t>20250309_020210_1997 GQ7_KatsumasaHosoi.dat</t>
  </si>
  <si>
    <t>20250309_020210_1997 GQ7_OBS_EA.xml</t>
  </si>
  <si>
    <t>2025Mar9_1997 GQ7.png</t>
  </si>
  <si>
    <t>20250309_020210_1997_GQ7_KatsumasaHosoi_04_22_05CameraSettings.txt</t>
  </si>
  <si>
    <t>20250309_020210_1997_GQ7_KatsumasaHosoi_UTC-2025-0309-192810.txt</t>
  </si>
  <si>
    <t>20250309_020210_1997_GQ7_KatsumasaHosoi.pdf</t>
  </si>
  <si>
    <t>20250309_020210_1997_GQ7_KatsumasaHosoi-1.png</t>
  </si>
  <si>
    <t>20250309_020210_1997_GQ7_KatsumasaHosoi-2.png</t>
  </si>
  <si>
    <t>20250309_020210_1997_GQ7_KatsumasaHosoi-3.png</t>
  </si>
  <si>
    <t>20250309_020210_1997_GQ7_KatsumasaHosoi-4.png</t>
  </si>
  <si>
    <t>20250309_020210_1997_GQ7_KatsumasaHosoi.avi</t>
  </si>
  <si>
    <t>20250309_020210_1997_GQ7_KatsumasaHosoi.mp4</t>
  </si>
  <si>
    <t>https://u.pcloud.link/publink/show?code=XZSYA45ZJFrC2Yd64fBggPpXl4r0CBllFj8V</t>
  </si>
  <si>
    <t>2025.03.10</t>
  </si>
  <si>
    <t>Ralphmilliken</t>
  </si>
  <si>
    <t>HIP 57124</t>
  </si>
  <si>
    <t>10h30m37.874s</t>
  </si>
  <si>
    <t>10h30m38.579s</t>
  </si>
  <si>
    <t>1600x600</t>
  </si>
  <si>
    <t>20250310_009003_Ralphmilliken_KatsumasaHosoi.rep</t>
  </si>
  <si>
    <t>20250310_009003_Ralphmilliken_KatsumasaHosoi.dat</t>
  </si>
  <si>
    <t>20250310_009003_Ralphmilliken_OBS_EA.xml</t>
  </si>
  <si>
    <t>2025Mar10_Ralphmilliken.png</t>
  </si>
  <si>
    <t>20250310_009003_Ralphmilliken_KatsumasaHosoi_19_28_30CameraSettings.txt</t>
  </si>
  <si>
    <t>20250310_009003_Ralphmilliken_KatsumasaHosoi_UTC-2025-0310-103410.txt</t>
  </si>
  <si>
    <t>20250310_009003_Ralphmilliken_KatsumasaHosoi.pdf</t>
  </si>
  <si>
    <t>20250310_009003_Ralphmilliken_KatsumasaHosoi-1.png</t>
  </si>
  <si>
    <t>20250310_009003_Ralphmilliken_KatsumasaHosoi-2.png</t>
  </si>
  <si>
    <t>20250310_009003_Ralphmilliken_KatsumasaHosoi-3.png</t>
  </si>
  <si>
    <t>20250310_009003_Ralphmilliken_KatsumasaHosoi.avi</t>
  </si>
  <si>
    <t>20250310_009003_Ralphmilliken_KatsumasaHosoi.mp4</t>
  </si>
  <si>
    <t>https://u.pcloud.link/publink/show?code=XZQV345Z2e9qAAPBCnXaMz4mqleQzf21q8X0</t>
  </si>
  <si>
    <t>2025.03.11</t>
  </si>
  <si>
    <t>Didymos</t>
  </si>
  <si>
    <t>Tycho2 1854-00899-1</t>
  </si>
  <si>
    <t>38.110139,140.924694</t>
  </si>
  <si>
    <t>Iwanuma, Miyagi</t>
  </si>
  <si>
    <t>12h35m51.988s</t>
  </si>
  <si>
    <t>±0.003</t>
  </si>
  <si>
    <t>12h35m52.023s</t>
  </si>
  <si>
    <t>1800x420</t>
  </si>
  <si>
    <t>20250311_065803_Didymos_HidehitoYamamura.rep</t>
  </si>
  <si>
    <t>20250311_065803_Didymos_HidehitoYamamura.dat</t>
  </si>
  <si>
    <t>20250311_065803_Didymos_OBS_EA.xml</t>
  </si>
  <si>
    <t>2025Mar11_Didymos.png</t>
  </si>
  <si>
    <t>20250311_065803_Didymos_HidehitoYamamura_21_34_00CameraSettings.txt</t>
  </si>
  <si>
    <t>20250311_065803_Didymos_HidehitoYamamura_UTC-2025-0311-124610.txt</t>
  </si>
  <si>
    <t>20250311_065803_Didymos_HidehitoYamamura.pdf</t>
  </si>
  <si>
    <t>20250311_065803_Didymos_HidehitoYamamura-1.png</t>
  </si>
  <si>
    <t>20250311_065803_Didymos_HidehitoYamamura-2.png</t>
  </si>
  <si>
    <t>20250311_065803_Didymos_HidehitoYamamura-3.png</t>
  </si>
  <si>
    <t>20250311_065803_Didymos_HidehitoYamamura-4.png</t>
  </si>
  <si>
    <t>20250311_065803_Didymos_HidehitoYamamura.avi</t>
  </si>
  <si>
    <t>20250311_065803_Didymos_HidehitoYamamura.mp4</t>
  </si>
  <si>
    <t>https://u.pcloud.link/publink/show?code=XZWlr45ZQ8CYuwo6jY7BNLKUrXXGwQaPirG7</t>
  </si>
  <si>
    <t>38.107167,140.922139</t>
  </si>
  <si>
    <t>12h35m52.0s</t>
  </si>
  <si>
    <t>1280x512</t>
  </si>
  <si>
    <t>20250311_065803_Didymos_KatsumasaHosoi.rep</t>
  </si>
  <si>
    <t>20250311_065803_Didymos_KatsumasaHosoi.dat</t>
  </si>
  <si>
    <t>20250311_065803_Didymos_KatsumasaHosoi_21_33_41CameraSettings.txt</t>
  </si>
  <si>
    <t>20250311_065803_Didymos_KatsumasaHosoi_UTC-2025-0311-123910.txt</t>
  </si>
  <si>
    <t>20250311_065803_Didymos_KatsumasaHosoi.pdf</t>
  </si>
  <si>
    <t>20250311_065803_Didymos_KatsumasaHosoi-1.png</t>
  </si>
  <si>
    <t>20250311_065803_Didymos_KatsumasaHosoi.avi</t>
  </si>
  <si>
    <t>20250311_065803_Didymos_KatsumasaHosoi.mp4</t>
  </si>
  <si>
    <t>https://u.pcloud.link/publink/show?code=XZ2oc45ZvENyLg2qOlSIKiKFH4tEk4JiEe87</t>
  </si>
  <si>
    <t>38.108000,140.922778</t>
  </si>
  <si>
    <t>12h35m51.994s</t>
  </si>
  <si>
    <t>12h35m52.015s</t>
  </si>
  <si>
    <t>2.1（Reducer ×0.21）</t>
  </si>
  <si>
    <t>The mag drop for prediction was 10.4 mag,</t>
  </si>
  <si>
    <t>20250311_065803_Didymos_KatsuhikoKitazaki.rep</t>
  </si>
  <si>
    <t>20250311_065803_Didymos_KatsuhikoKitazaki.dat</t>
  </si>
  <si>
    <t>20250311_065803_Didymos_KatsuhikoKitazaki_21-35-02.CameraSetting.txt</t>
  </si>
  <si>
    <t>20250311_065803_Didymos_KatsuhikoKitazaki_UTC-2025-0311-130101.txt</t>
  </si>
  <si>
    <t>20250311_065803_Didymos_KatsuhikoKitazaki.pdf</t>
  </si>
  <si>
    <t>20250311_065803_Didymos_KatsuhikoKitazaki-1.png</t>
  </si>
  <si>
    <t>20250311_065803_Didymos_KatsuhikoKitazaki-2.png</t>
  </si>
  <si>
    <t>20250311_065803_Didymos_KatsuhikoKitazaki-3.png</t>
  </si>
  <si>
    <t>20250311_065803_Didymos_KatsuhikoKitazaki-4.png</t>
  </si>
  <si>
    <t>20250311_065803_Didymos_KatsuhikoKitazaki.avi</t>
  </si>
  <si>
    <t>20250311_065803_Didymos_KatsuhikoKitazaki.MOV</t>
  </si>
  <si>
    <t>https://u.pcloud.link/publink/show?code=XZ1yV85ZzDW0VckkkWpWlDtcU2nt9mceSvPy</t>
  </si>
  <si>
    <t>38.113194,140.919083</t>
  </si>
  <si>
    <t>12h35m51.976s</t>
  </si>
  <si>
    <t>12h35m52.002s</t>
  </si>
  <si>
    <t>800x480</t>
  </si>
  <si>
    <t>20250311_065803_Didymos_TakeshiNemoto.rep</t>
  </si>
  <si>
    <t>20250311_065803_Didymos_TakeshiNemoto.dat</t>
  </si>
  <si>
    <t>20250311_065803_Didymos_TakeshiNemoto_21_34_24CameraSettings.txt</t>
  </si>
  <si>
    <t>20250311_065803_Didymos_TakeshiNemoto_UTC-2025-0311-123758.txt</t>
  </si>
  <si>
    <t>20250311_065803_Didymos_TakeshiNemoto.pdf</t>
  </si>
  <si>
    <t>20250311_065803_Didymos_TakeshiNemoto-1.png</t>
  </si>
  <si>
    <t>20250311_065803_Didymos_TakeshiNemoto-2.png</t>
  </si>
  <si>
    <t>20250311_065803_Didymos_TakeshiNemoto-3.png</t>
  </si>
  <si>
    <t>20250311_065803_Didymos_TakeshiNemoto-4.png</t>
  </si>
  <si>
    <t>20250311_065803_Didymos_TakeshiNemoto.avi</t>
  </si>
  <si>
    <t>20250311_065803_Didymos_TakeshiNemoto.mp4</t>
  </si>
  <si>
    <t>https://u.pcloud.link/publink/show?code=XZl9J85Z5BVvc6I7ARVoIz3MAbt9mHo02iRX</t>
  </si>
  <si>
    <t>Hirotomo Noda</t>
  </si>
  <si>
    <t>38.114167,140.921417</t>
  </si>
  <si>
    <t>12h35m51.s</t>
  </si>
  <si>
    <t>±0.</t>
  </si>
  <si>
    <t>14h44m21.559s</t>
  </si>
  <si>
    <t>±0.068</t>
  </si>
  <si>
    <t>14h44m22.021s</t>
  </si>
  <si>
    <t>±0.310</t>
  </si>
  <si>
    <t>RA</t>
  </si>
  <si>
    <t>ASI533MM</t>
  </si>
  <si>
    <t>GYSFDMAXB</t>
  </si>
  <si>
    <t>Clear sky, some clouds existed  5 min before</t>
  </si>
  <si>
    <t>20250314_017524_1993 FS4_HidehitoYamamura.rep</t>
  </si>
  <si>
    <t>20250314_017524_1993 FS4_HidehitoYamamura.dat</t>
  </si>
  <si>
    <t>2025.03.14</t>
  </si>
  <si>
    <t>1993 FS4</t>
  </si>
  <si>
    <t>UCAC4 566-029378</t>
  </si>
  <si>
    <t>14h44m19.974s</t>
  </si>
  <si>
    <t>14h44m21.363s</t>
  </si>
  <si>
    <t>20250314_017524_1993 FS4_AkiraAsai.rep</t>
  </si>
  <si>
    <t>20250314_017524_1993 FS4_AkiraAsai.dat</t>
  </si>
  <si>
    <t>20250314_017524_1993 FS4_OBS_EA.xml</t>
  </si>
  <si>
    <t>2025Mar14_1993 FS4.png</t>
  </si>
  <si>
    <t>20250314_017524_1993_FS4_AkiraAsai_23_43_00CameraSettings.txt</t>
  </si>
  <si>
    <t>20250314_017524_1993_FS4_AkiraAsai_UTC-2025-0314-144551.txt</t>
  </si>
  <si>
    <t>20250314_017524_1993_FS4_AkiraAsai-1.png</t>
  </si>
  <si>
    <t>20250314_017524_1993_FS4_AkiraAsai-2.png</t>
  </si>
  <si>
    <t>20250314_017524_1993_FS4_AkiraAsai-3.png</t>
  </si>
  <si>
    <t>20250314_017524_1993_FS4_AkiraAsai-4.png</t>
  </si>
  <si>
    <t>20250314_017524_1993_FS4_AkiraAsai.avi</t>
  </si>
  <si>
    <t>20250314_017524_1993_FS4_AkiraAsai.MTS</t>
  </si>
  <si>
    <t>https://u.pcloud.link/publink/show?code=XZWEp85ZEDp8hXAnfxRG58l5PJhTgHRf05HV</t>
  </si>
  <si>
    <t>35.101639,136.682667</t>
  </si>
  <si>
    <t>14h44m21.205s</t>
  </si>
  <si>
    <t>14h44m22.797s</t>
  </si>
  <si>
    <t>20250314_017524_1993 FS4_HayatoWatanabe.rep</t>
  </si>
  <si>
    <t>20250314_017524_1993 FS4_HayatoWatanabe.dat</t>
  </si>
  <si>
    <t>20250314_017524_1993_FS4_HayatoWatanabe_23_43_00CameraSettings.txt</t>
  </si>
  <si>
    <t>20250314_017524_1993_FS4_HayatoWatanabe_UTC-2025-0314-144654.txt</t>
  </si>
  <si>
    <t>20250314_017524_1993_FS4_HayatoWatanabe.avi</t>
  </si>
  <si>
    <t>35.289250,136.257528</t>
  </si>
  <si>
    <t>14h44m18.423s</t>
  </si>
  <si>
    <t>14h44m18.680s</t>
  </si>
  <si>
    <t>20250314_017524_1993_FS4_HidehitoYamamura_UTC-2025-0314-144809.txt</t>
  </si>
  <si>
    <t>20250314_017524_1993_FS4_HidehitoYamamura.pdf</t>
  </si>
  <si>
    <t>20250314_017524_1993_FS4_HidehitoYamamura-1.png</t>
  </si>
  <si>
    <t>20250314_017524_1993_FS4_HidehitoYamamura-2.png</t>
  </si>
  <si>
    <t>20250314_017524_1993_FS4_HidehitoYamamura-3.png</t>
  </si>
  <si>
    <t>20250314_017524_1993_FS4_HidehitoYamamura-4.png</t>
  </si>
  <si>
    <t>20250314_017524_1993_FS4_HidehitoYamamura.avi</t>
  </si>
  <si>
    <t>20250314_017524_1993_FS4_HidehitoYamamura.mp4</t>
  </si>
  <si>
    <t>https://u.pcloud.link/publink/show?code=XZckz85ZOA71syKm8Pu0x41Oq2hoBfbxisOV</t>
  </si>
  <si>
    <t>R等級</t>
  </si>
  <si>
    <t>口径(cm)</t>
  </si>
  <si>
    <t>ゲイン</t>
  </si>
  <si>
    <t>平均</t>
  </si>
  <si>
    <t>+1σ</t>
  </si>
  <si>
    <t>-1σ</t>
  </si>
  <si>
    <t>露光時間(msec)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</si>
</sst>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6" x14ac:knownFonts="1">
    <font>
      <sz val="10"/>
      <color theme="1"/>
      <name val="Liberation Sans"/>
      <family val="2"/>
    </font>
    <font>
      <sz val="10"/>
      <color theme="1"/>
      <name val="Liberation Sans"/>
      <family val="2"/>
    </font>
    <font>
      <b/>
      <sz val="10"/>
      <color theme="1"/>
      <name val="Liberation Sans"/>
      <family val="2"/>
    </font>
    <font>
      <b/>
      <sz val="10"/>
      <color rgb="FFFFFFFF"/>
      <name val="Liberation Sans"/>
      <family val="2"/>
    </font>
    <font>
      <sz val="10"/>
      <color rgb="FFCC0000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rgb="FF000000"/>
      <name val="Liberation Sans"/>
      <family val="2"/>
    </font>
    <font>
      <b/>
      <sz val="18"/>
      <color rgb="FF000000"/>
      <name val="Liberation Sans"/>
      <family val="2"/>
    </font>
    <font>
      <b/>
      <sz val="12"/>
      <color rgb="FF000000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theme="1"/>
      <name val="Liberation Sans"/>
      <family val="2"/>
    </font>
    <font>
      <sz val="6"/>
      <name val="ＭＳ Ｐゴシック"/>
      <family val="3"/>
      <charset val="128"/>
    </font>
    <font>
      <b/>
      <sz val="14"/>
      <color theme="1"/>
      <name val="Liberation Sans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00FA9A"/>
        <bgColor rgb="FF00FA9A"/>
      </patternFill>
    </fill>
    <fill>
      <patternFill patternType="solid">
        <fgColor rgb="FFFFE4E1"/>
        <bgColor rgb="FFFFE4E1"/>
      </patternFill>
    </fill>
    <fill>
      <patternFill patternType="solid">
        <fgColor rgb="FF87CEEB"/>
        <bgColor rgb="FF87CEEB"/>
      </patternFill>
    </fill>
    <fill>
      <patternFill patternType="solid">
        <fgColor rgb="FFFFFF00"/>
        <bgColor rgb="FFFFFF00"/>
      </patternFill>
    </fill>
    <fill>
      <patternFill patternType="solid">
        <fgColor rgb="FF87CEFA"/>
        <bgColor rgb="FF87CEFA"/>
      </patternFill>
    </fill>
  </fills>
  <borders count="1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9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3" fillId="6" borderId="0">
      <alignment vertical="center"/>
    </xf>
    <xf numFmtId="0" fontId="5" fillId="0" borderId="0">
      <alignment vertical="center"/>
    </xf>
    <xf numFmtId="0" fontId="6" fillId="7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>
      <alignment vertical="center"/>
    </xf>
    <xf numFmtId="176" fontId="15" fillId="12" borderId="8" xfId="0" applyNumberFormat="1" applyFont="1" applyFill="1" applyBorder="1" applyAlignment="1">
      <alignment horizontal="center" vertical="center"/>
    </xf>
    <xf numFmtId="176" fontId="15" fillId="12" borderId="9" xfId="0" applyNumberFormat="1" applyFont="1" applyFill="1" applyBorder="1" applyAlignment="1">
      <alignment horizontal="center" vertical="center"/>
    </xf>
    <xf numFmtId="0" fontId="15" fillId="11" borderId="3" xfId="0" applyFont="1" applyFill="1" applyBorder="1" applyAlignment="1">
      <alignment horizontal="center" vertical="center"/>
    </xf>
    <xf numFmtId="0" fontId="15" fillId="0" borderId="3" xfId="0" applyFont="1" applyBorder="1">
      <alignment vertical="center"/>
    </xf>
    <xf numFmtId="0" fontId="15" fillId="0" borderId="4" xfId="0" applyFont="1" applyBorder="1">
      <alignment vertical="center"/>
    </xf>
    <xf numFmtId="0" fontId="15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0" xfId="0" applyFont="1">
      <alignment vertical="center"/>
    </xf>
    <xf numFmtId="176" fontId="15" fillId="9" borderId="0" xfId="0" applyNumberFormat="1" applyFont="1" applyFill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0" borderId="2" xfId="0" applyFont="1" applyBorder="1">
      <alignment vertical="center"/>
    </xf>
    <xf numFmtId="0" fontId="15" fillId="0" borderId="5" xfId="0" applyFont="1" applyBorder="1">
      <alignment vertical="center"/>
    </xf>
    <xf numFmtId="0" fontId="15" fillId="0" borderId="7" xfId="0" applyFont="1" applyBorder="1">
      <alignment vertical="center"/>
    </xf>
    <xf numFmtId="0" fontId="15" fillId="13" borderId="3" xfId="0" applyFont="1" applyFill="1" applyBorder="1" applyAlignment="1">
      <alignment horizontal="center" vertical="center"/>
    </xf>
  </cellXfs>
  <cellStyles count="19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Hyperlink" xfId="12"/>
    <cellStyle name="Neutral" xfId="13"/>
    <cellStyle name="Note" xfId="14"/>
    <cellStyle name="Result" xfId="15"/>
    <cellStyle name="Status" xfId="16"/>
    <cellStyle name="Text" xfId="17"/>
    <cellStyle name="Warning" xfId="18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c:style val="2"/>
  <c:chart>
    <c:autoTitleDeleted val="1"/>
    <c:plotArea>
      <c:layout>
        <c:manualLayout>
          <c:xMode val="edge"/>
          <c:yMode val="edge"/>
          <c:x val="6.8135165008684662E-2"/>
          <c:y val="2.1447941490673021E-2"/>
          <c:w val="0.91725858378511149"/>
          <c:h val="0.90163530281863746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5"/>
          </c:marker>
          <c:xVal>
            <c:numRef>
              <c:f>Sheet2!$W$4:$W$175</c:f>
              <c:numCache>
                <c:formatCode>General</c:formatCode>
                <c:ptCount val="172"/>
                <c:pt idx="0">
                  <c:v>12.77</c:v>
                </c:pt>
                <c:pt idx="1">
                  <c:v>12.65</c:v>
                </c:pt>
                <c:pt idx="2">
                  <c:v>12.16</c:v>
                </c:pt>
                <c:pt idx="3">
                  <c:v>11.72</c:v>
                </c:pt>
                <c:pt idx="4">
                  <c:v>10.82</c:v>
                </c:pt>
                <c:pt idx="5">
                  <c:v>8.69</c:v>
                </c:pt>
                <c:pt idx="6">
                  <c:v>12.33</c:v>
                </c:pt>
                <c:pt idx="7">
                  <c:v>12.33</c:v>
                </c:pt>
                <c:pt idx="8">
                  <c:v>10.8</c:v>
                </c:pt>
                <c:pt idx="9">
                  <c:v>9.17</c:v>
                </c:pt>
                <c:pt idx="10">
                  <c:v>9.17</c:v>
                </c:pt>
                <c:pt idx="11">
                  <c:v>13.03</c:v>
                </c:pt>
                <c:pt idx="12">
                  <c:v>13.03</c:v>
                </c:pt>
                <c:pt idx="13">
                  <c:v>13.5</c:v>
                </c:pt>
                <c:pt idx="14">
                  <c:v>12.2</c:v>
                </c:pt>
                <c:pt idx="15">
                  <c:v>12.2</c:v>
                </c:pt>
                <c:pt idx="16">
                  <c:v>12.37</c:v>
                </c:pt>
                <c:pt idx="17">
                  <c:v>12.37</c:v>
                </c:pt>
                <c:pt idx="18">
                  <c:v>9.3000000000000007</c:v>
                </c:pt>
                <c:pt idx="19">
                  <c:v>12.63</c:v>
                </c:pt>
                <c:pt idx="20">
                  <c:v>11.34</c:v>
                </c:pt>
                <c:pt idx="21">
                  <c:v>11.34</c:v>
                </c:pt>
                <c:pt idx="22">
                  <c:v>12.9</c:v>
                </c:pt>
                <c:pt idx="23">
                  <c:v>12.88</c:v>
                </c:pt>
                <c:pt idx="24">
                  <c:v>12.45</c:v>
                </c:pt>
                <c:pt idx="25">
                  <c:v>12.45</c:v>
                </c:pt>
                <c:pt idx="26">
                  <c:v>12.67</c:v>
                </c:pt>
                <c:pt idx="27">
                  <c:v>12.67</c:v>
                </c:pt>
                <c:pt idx="28">
                  <c:v>13.21</c:v>
                </c:pt>
                <c:pt idx="29">
                  <c:v>13.21</c:v>
                </c:pt>
                <c:pt idx="30">
                  <c:v>11.28</c:v>
                </c:pt>
                <c:pt idx="31">
                  <c:v>12.83</c:v>
                </c:pt>
                <c:pt idx="32">
                  <c:v>12.83</c:v>
                </c:pt>
                <c:pt idx="33">
                  <c:v>13.59</c:v>
                </c:pt>
                <c:pt idx="34">
                  <c:v>12.4</c:v>
                </c:pt>
                <c:pt idx="35">
                  <c:v>12.4</c:v>
                </c:pt>
                <c:pt idx="36">
                  <c:v>12.4</c:v>
                </c:pt>
                <c:pt idx="37">
                  <c:v>12.4</c:v>
                </c:pt>
                <c:pt idx="38">
                  <c:v>12.4</c:v>
                </c:pt>
                <c:pt idx="39">
                  <c:v>11.31</c:v>
                </c:pt>
                <c:pt idx="40">
                  <c:v>13.18</c:v>
                </c:pt>
                <c:pt idx="41">
                  <c:v>13.25</c:v>
                </c:pt>
                <c:pt idx="42">
                  <c:v>10.1</c:v>
                </c:pt>
                <c:pt idx="43">
                  <c:v>10.1</c:v>
                </c:pt>
                <c:pt idx="44">
                  <c:v>10.1</c:v>
                </c:pt>
                <c:pt idx="45">
                  <c:v>10.1</c:v>
                </c:pt>
                <c:pt idx="46">
                  <c:v>10.1</c:v>
                </c:pt>
                <c:pt idx="47">
                  <c:v>13.48</c:v>
                </c:pt>
                <c:pt idx="48">
                  <c:v>13.48</c:v>
                </c:pt>
                <c:pt idx="49">
                  <c:v>13.56</c:v>
                </c:pt>
                <c:pt idx="50">
                  <c:v>12.71</c:v>
                </c:pt>
                <c:pt idx="51">
                  <c:v>12.71</c:v>
                </c:pt>
                <c:pt idx="52">
                  <c:v>12.71</c:v>
                </c:pt>
                <c:pt idx="53">
                  <c:v>14.14</c:v>
                </c:pt>
                <c:pt idx="54">
                  <c:v>11.94</c:v>
                </c:pt>
                <c:pt idx="55">
                  <c:v>11.94</c:v>
                </c:pt>
                <c:pt idx="56">
                  <c:v>11.94</c:v>
                </c:pt>
                <c:pt idx="57">
                  <c:v>11.94</c:v>
                </c:pt>
                <c:pt idx="58">
                  <c:v>11.94</c:v>
                </c:pt>
                <c:pt idx="59">
                  <c:v>11.94</c:v>
                </c:pt>
                <c:pt idx="60">
                  <c:v>11.94</c:v>
                </c:pt>
                <c:pt idx="61">
                  <c:v>11.94</c:v>
                </c:pt>
                <c:pt idx="62">
                  <c:v>11.94</c:v>
                </c:pt>
                <c:pt idx="63">
                  <c:v>9.8699999999999992</c:v>
                </c:pt>
                <c:pt idx="64">
                  <c:v>9.8699999999999992</c:v>
                </c:pt>
                <c:pt idx="65">
                  <c:v>9.8699999999999992</c:v>
                </c:pt>
                <c:pt idx="66">
                  <c:v>10.67</c:v>
                </c:pt>
                <c:pt idx="67">
                  <c:v>13.67</c:v>
                </c:pt>
                <c:pt idx="68">
                  <c:v>13.11</c:v>
                </c:pt>
                <c:pt idx="69">
                  <c:v>11.67</c:v>
                </c:pt>
                <c:pt idx="70">
                  <c:v>11.34</c:v>
                </c:pt>
                <c:pt idx="71">
                  <c:v>10.54</c:v>
                </c:pt>
                <c:pt idx="72">
                  <c:v>12.97</c:v>
                </c:pt>
                <c:pt idx="73">
                  <c:v>13.88</c:v>
                </c:pt>
                <c:pt idx="74">
                  <c:v>12.68</c:v>
                </c:pt>
                <c:pt idx="75">
                  <c:v>13.35</c:v>
                </c:pt>
                <c:pt idx="76">
                  <c:v>11.77</c:v>
                </c:pt>
                <c:pt idx="77">
                  <c:v>13.13</c:v>
                </c:pt>
                <c:pt idx="78">
                  <c:v>12.56</c:v>
                </c:pt>
                <c:pt idx="79">
                  <c:v>12.44</c:v>
                </c:pt>
                <c:pt idx="80">
                  <c:v>11.93</c:v>
                </c:pt>
                <c:pt idx="81">
                  <c:v>11.93</c:v>
                </c:pt>
                <c:pt idx="82">
                  <c:v>11.93</c:v>
                </c:pt>
                <c:pt idx="83">
                  <c:v>13.06</c:v>
                </c:pt>
                <c:pt idx="84">
                  <c:v>12.88</c:v>
                </c:pt>
                <c:pt idx="85">
                  <c:v>12.88</c:v>
                </c:pt>
                <c:pt idx="86">
                  <c:v>12.88</c:v>
                </c:pt>
                <c:pt idx="87">
                  <c:v>12.88</c:v>
                </c:pt>
                <c:pt idx="88">
                  <c:v>11.83</c:v>
                </c:pt>
                <c:pt idx="89">
                  <c:v>9.23</c:v>
                </c:pt>
                <c:pt idx="90">
                  <c:v>9.23</c:v>
                </c:pt>
                <c:pt idx="91">
                  <c:v>9.23</c:v>
                </c:pt>
                <c:pt idx="92">
                  <c:v>9.23</c:v>
                </c:pt>
                <c:pt idx="93">
                  <c:v>11.69</c:v>
                </c:pt>
                <c:pt idx="94">
                  <c:v>11.69</c:v>
                </c:pt>
                <c:pt idx="95">
                  <c:v>11.69</c:v>
                </c:pt>
                <c:pt idx="96">
                  <c:v>13.2</c:v>
                </c:pt>
                <c:pt idx="97">
                  <c:v>12.37</c:v>
                </c:pt>
                <c:pt idx="98">
                  <c:v>10.83</c:v>
                </c:pt>
                <c:pt idx="99">
                  <c:v>12.63</c:v>
                </c:pt>
                <c:pt idx="100">
                  <c:v>12.41</c:v>
                </c:pt>
                <c:pt idx="101">
                  <c:v>8.82</c:v>
                </c:pt>
                <c:pt idx="102">
                  <c:v>13.34</c:v>
                </c:pt>
                <c:pt idx="103">
                  <c:v>10.54</c:v>
                </c:pt>
                <c:pt idx="104">
                  <c:v>12.85</c:v>
                </c:pt>
                <c:pt idx="105">
                  <c:v>11.28</c:v>
                </c:pt>
                <c:pt idx="106">
                  <c:v>11.78</c:v>
                </c:pt>
                <c:pt idx="107">
                  <c:v>11.78</c:v>
                </c:pt>
                <c:pt idx="108">
                  <c:v>12.21</c:v>
                </c:pt>
                <c:pt idx="109">
                  <c:v>12.47</c:v>
                </c:pt>
                <c:pt idx="110">
                  <c:v>12.47</c:v>
                </c:pt>
                <c:pt idx="111">
                  <c:v>12.47</c:v>
                </c:pt>
                <c:pt idx="112">
                  <c:v>6.62</c:v>
                </c:pt>
                <c:pt idx="113">
                  <c:v>12.55</c:v>
                </c:pt>
                <c:pt idx="114">
                  <c:v>12.55</c:v>
                </c:pt>
                <c:pt idx="115">
                  <c:v>13.37</c:v>
                </c:pt>
                <c:pt idx="116">
                  <c:v>12.55</c:v>
                </c:pt>
                <c:pt idx="117">
                  <c:v>11.79</c:v>
                </c:pt>
                <c:pt idx="118">
                  <c:v>7.69</c:v>
                </c:pt>
                <c:pt idx="119">
                  <c:v>7.69</c:v>
                </c:pt>
                <c:pt idx="120">
                  <c:v>9.75</c:v>
                </c:pt>
                <c:pt idx="121">
                  <c:v>10.42</c:v>
                </c:pt>
                <c:pt idx="122">
                  <c:v>13.53</c:v>
                </c:pt>
                <c:pt idx="123">
                  <c:v>11.62</c:v>
                </c:pt>
                <c:pt idx="124">
                  <c:v>11.62</c:v>
                </c:pt>
                <c:pt idx="125">
                  <c:v>11.62</c:v>
                </c:pt>
                <c:pt idx="126">
                  <c:v>12.06</c:v>
                </c:pt>
                <c:pt idx="127">
                  <c:v>12.97</c:v>
                </c:pt>
                <c:pt idx="128">
                  <c:v>11.28</c:v>
                </c:pt>
                <c:pt idx="129">
                  <c:v>11.41</c:v>
                </c:pt>
                <c:pt idx="130">
                  <c:v>11.38</c:v>
                </c:pt>
                <c:pt idx="131">
                  <c:v>11.38</c:v>
                </c:pt>
                <c:pt idx="132">
                  <c:v>13.02</c:v>
                </c:pt>
                <c:pt idx="133">
                  <c:v>12.86</c:v>
                </c:pt>
                <c:pt idx="134">
                  <c:v>12.19</c:v>
                </c:pt>
                <c:pt idx="135">
                  <c:v>12.29</c:v>
                </c:pt>
                <c:pt idx="136">
                  <c:v>12.29</c:v>
                </c:pt>
                <c:pt idx="137">
                  <c:v>12.29</c:v>
                </c:pt>
                <c:pt idx="138">
                  <c:v>12.77</c:v>
                </c:pt>
                <c:pt idx="139">
                  <c:v>12.86</c:v>
                </c:pt>
                <c:pt idx="140">
                  <c:v>12.86</c:v>
                </c:pt>
                <c:pt idx="141">
                  <c:v>11.86</c:v>
                </c:pt>
                <c:pt idx="142">
                  <c:v>11.86</c:v>
                </c:pt>
                <c:pt idx="143">
                  <c:v>11.35</c:v>
                </c:pt>
                <c:pt idx="144">
                  <c:v>11.35</c:v>
                </c:pt>
                <c:pt idx="145">
                  <c:v>8.6199999999999992</c:v>
                </c:pt>
                <c:pt idx="146">
                  <c:v>7.34</c:v>
                </c:pt>
                <c:pt idx="147">
                  <c:v>8.6999999999999993</c:v>
                </c:pt>
                <c:pt idx="148">
                  <c:v>8.6999999999999993</c:v>
                </c:pt>
                <c:pt idx="149">
                  <c:v>12.57</c:v>
                </c:pt>
                <c:pt idx="150">
                  <c:v>11.68</c:v>
                </c:pt>
                <c:pt idx="151">
                  <c:v>11.68</c:v>
                </c:pt>
                <c:pt idx="152">
                  <c:v>11.68</c:v>
                </c:pt>
                <c:pt idx="153">
                  <c:v>12.24</c:v>
                </c:pt>
                <c:pt idx="154">
                  <c:v>13.3</c:v>
                </c:pt>
                <c:pt idx="155">
                  <c:v>13.3</c:v>
                </c:pt>
                <c:pt idx="156">
                  <c:v>13.3</c:v>
                </c:pt>
                <c:pt idx="157">
                  <c:v>12.03</c:v>
                </c:pt>
                <c:pt idx="158">
                  <c:v>12.78</c:v>
                </c:pt>
                <c:pt idx="159">
                  <c:v>12.78</c:v>
                </c:pt>
                <c:pt idx="160">
                  <c:v>9.58</c:v>
                </c:pt>
                <c:pt idx="161">
                  <c:v>9.58</c:v>
                </c:pt>
                <c:pt idx="162">
                  <c:v>9.08</c:v>
                </c:pt>
                <c:pt idx="163">
                  <c:v>12.46</c:v>
                </c:pt>
                <c:pt idx="164">
                  <c:v>8.4600000000000009</c:v>
                </c:pt>
                <c:pt idx="165">
                  <c:v>9.25</c:v>
                </c:pt>
                <c:pt idx="166">
                  <c:v>9.25</c:v>
                </c:pt>
                <c:pt idx="167">
                  <c:v>9.25</c:v>
                </c:pt>
                <c:pt idx="168">
                  <c:v>9.25</c:v>
                </c:pt>
                <c:pt idx="169">
                  <c:v>11.98</c:v>
                </c:pt>
                <c:pt idx="170">
                  <c:v>11.98</c:v>
                </c:pt>
                <c:pt idx="171">
                  <c:v>11.98</c:v>
                </c:pt>
              </c:numCache>
            </c:numRef>
          </c:xVal>
          <c:yVal>
            <c:numRef>
              <c:f>Sheet2!$X$4:$X$175</c:f>
              <c:numCache>
                <c:formatCode>General</c:formatCode>
                <c:ptCount val="172"/>
                <c:pt idx="0">
                  <c:v>17.676574497072853</c:v>
                </c:pt>
                <c:pt idx="1">
                  <c:v>17.696427596844387</c:v>
                </c:pt>
                <c:pt idx="2">
                  <c:v>18.075562320087815</c:v>
                </c:pt>
                <c:pt idx="3">
                  <c:v>16.555714961770388</c:v>
                </c:pt>
                <c:pt idx="4">
                  <c:v>16.037645186196137</c:v>
                </c:pt>
                <c:pt idx="5">
                  <c:v>14.964150245454826</c:v>
                </c:pt>
                <c:pt idx="6">
                  <c:v>17.345174991414169</c:v>
                </c:pt>
                <c:pt idx="7">
                  <c:v>17.882110341724083</c:v>
                </c:pt>
                <c:pt idx="8">
                  <c:v>16.001386697813555</c:v>
                </c:pt>
                <c:pt idx="9">
                  <c:v>16.315372153522656</c:v>
                </c:pt>
                <c:pt idx="10">
                  <c:v>15.879310148613312</c:v>
                </c:pt>
                <c:pt idx="11">
                  <c:v>17.650643823373297</c:v>
                </c:pt>
                <c:pt idx="12">
                  <c:v>17.985698518009492</c:v>
                </c:pt>
                <c:pt idx="13">
                  <c:v>18.134267274179425</c:v>
                </c:pt>
                <c:pt idx="14">
                  <c:v>17.597331923869515</c:v>
                </c:pt>
                <c:pt idx="15">
                  <c:v>17.73354158555415</c:v>
                </c:pt>
                <c:pt idx="16">
                  <c:v>17.763320538307553</c:v>
                </c:pt>
                <c:pt idx="17">
                  <c:v>18.228994515641059</c:v>
                </c:pt>
                <c:pt idx="18">
                  <c:v>15.938347464699717</c:v>
                </c:pt>
                <c:pt idx="19">
                  <c:v>18.071228041065588</c:v>
                </c:pt>
                <c:pt idx="20">
                  <c:v>16.232859526550598</c:v>
                </c:pt>
                <c:pt idx="21">
                  <c:v>16.972074864273882</c:v>
                </c:pt>
                <c:pt idx="22">
                  <c:v>17.661877561123863</c:v>
                </c:pt>
                <c:pt idx="23">
                  <c:v>17.826547512769782</c:v>
                </c:pt>
                <c:pt idx="24">
                  <c:v>17.868014576600793</c:v>
                </c:pt>
                <c:pt idx="25">
                  <c:v>18.134267274179425</c:v>
                </c:pt>
                <c:pt idx="26">
                  <c:v>18.00295397765224</c:v>
                </c:pt>
                <c:pt idx="27">
                  <c:v>17.985698518009492</c:v>
                </c:pt>
                <c:pt idx="28">
                  <c:v>17.483310413524393</c:v>
                </c:pt>
                <c:pt idx="29">
                  <c:v>18.439496642917</c:v>
                </c:pt>
                <c:pt idx="30">
                  <c:v>17.32733476453086</c:v>
                </c:pt>
                <c:pt idx="31">
                  <c:v>17.298523442496229</c:v>
                </c:pt>
                <c:pt idx="32">
                  <c:v>18.418845756585821</c:v>
                </c:pt>
                <c:pt idx="33">
                  <c:v>18.031916582696763</c:v>
                </c:pt>
                <c:pt idx="34">
                  <c:v>16.954954043590249</c:v>
                </c:pt>
                <c:pt idx="35">
                  <c:v>18.607026489327481</c:v>
                </c:pt>
                <c:pt idx="36">
                  <c:v>17.111543779234761</c:v>
                </c:pt>
                <c:pt idx="37">
                  <c:v>18.201640786315487</c:v>
                </c:pt>
                <c:pt idx="38">
                  <c:v>18.134267274179425</c:v>
                </c:pt>
                <c:pt idx="39">
                  <c:v>17.339420722245329</c:v>
                </c:pt>
                <c:pt idx="40">
                  <c:v>18.494402978451586</c:v>
                </c:pt>
                <c:pt idx="41">
                  <c:v>17.678896877259284</c:v>
                </c:pt>
                <c:pt idx="42">
                  <c:v>15.507836314606131</c:v>
                </c:pt>
                <c:pt idx="43">
                  <c:v>15.699942436172133</c:v>
                </c:pt>
                <c:pt idx="44">
                  <c:v>15.730505820959886</c:v>
                </c:pt>
                <c:pt idx="45">
                  <c:v>15.430147536070699</c:v>
                </c:pt>
                <c:pt idx="46">
                  <c:v>16.224934907731544</c:v>
                </c:pt>
                <c:pt idx="47">
                  <c:v>17.76068303922527</c:v>
                </c:pt>
                <c:pt idx="48">
                  <c:v>18.963650158668134</c:v>
                </c:pt>
                <c:pt idx="49">
                  <c:v>17.421193465764748</c:v>
                </c:pt>
                <c:pt idx="50">
                  <c:v>17.111543779234761</c:v>
                </c:pt>
                <c:pt idx="51">
                  <c:v>17.823747319659013</c:v>
                </c:pt>
                <c:pt idx="52">
                  <c:v>18.280066035155663</c:v>
                </c:pt>
                <c:pt idx="53">
                  <c:v>18.628614342258508</c:v>
                </c:pt>
                <c:pt idx="54">
                  <c:v>17.51499487116331</c:v>
                </c:pt>
                <c:pt idx="55">
                  <c:v>16.625287051012432</c:v>
                </c:pt>
                <c:pt idx="56">
                  <c:v>17.073434534723283</c:v>
                </c:pt>
                <c:pt idx="57">
                  <c:v>17.7890625156661</c:v>
                </c:pt>
                <c:pt idx="58">
                  <c:v>17.159958053536858</c:v>
                </c:pt>
                <c:pt idx="59">
                  <c:v>17.019541941076401</c:v>
                </c:pt>
                <c:pt idx="60">
                  <c:v>15.719813647718162</c:v>
                </c:pt>
                <c:pt idx="61">
                  <c:v>17.20184106554375</c:v>
                </c:pt>
                <c:pt idx="62">
                  <c:v>17.627183414075041</c:v>
                </c:pt>
                <c:pt idx="63">
                  <c:v>16.074365049178297</c:v>
                </c:pt>
                <c:pt idx="64">
                  <c:v>15.293872916654596</c:v>
                </c:pt>
                <c:pt idx="65">
                  <c:v>15.720621042820856</c:v>
                </c:pt>
                <c:pt idx="66">
                  <c:v>16.297062791960833</c:v>
                </c:pt>
                <c:pt idx="67">
                  <c:v>18.239781210890424</c:v>
                </c:pt>
                <c:pt idx="68">
                  <c:v>17.493644188827314</c:v>
                </c:pt>
                <c:pt idx="69">
                  <c:v>17.224366435688339</c:v>
                </c:pt>
                <c:pt idx="70">
                  <c:v>16.77932829753016</c:v>
                </c:pt>
                <c:pt idx="71">
                  <c:v>15.89133127367572</c:v>
                </c:pt>
                <c:pt idx="72">
                  <c:v>19.59404248980649</c:v>
                </c:pt>
                <c:pt idx="73">
                  <c:v>18.746816928395504</c:v>
                </c:pt>
                <c:pt idx="74">
                  <c:v>17.21026851613686</c:v>
                </c:pt>
                <c:pt idx="75">
                  <c:v>18.057132275942301</c:v>
                </c:pt>
                <c:pt idx="76">
                  <c:v>16.469721158683168</c:v>
                </c:pt>
                <c:pt idx="77">
                  <c:v>17.741936110373121</c:v>
                </c:pt>
                <c:pt idx="78">
                  <c:v>17.933554565001103</c:v>
                </c:pt>
                <c:pt idx="79">
                  <c:v>18.057132275942301</c:v>
                </c:pt>
                <c:pt idx="80">
                  <c:v>16.084390329137452</c:v>
                </c:pt>
                <c:pt idx="81">
                  <c:v>16.707444724154886</c:v>
                </c:pt>
                <c:pt idx="82">
                  <c:v>16.063215221067313</c:v>
                </c:pt>
                <c:pt idx="83">
                  <c:v>18.400008969862832</c:v>
                </c:pt>
                <c:pt idx="84">
                  <c:v>20.030505667701792</c:v>
                </c:pt>
                <c:pt idx="85">
                  <c:v>18.709028391106973</c:v>
                </c:pt>
                <c:pt idx="86">
                  <c:v>17.844290352564663</c:v>
                </c:pt>
                <c:pt idx="87">
                  <c:v>18.229810863349936</c:v>
                </c:pt>
                <c:pt idx="88">
                  <c:v>16.805041388871622</c:v>
                </c:pt>
                <c:pt idx="89">
                  <c:v>16.948942431684657</c:v>
                </c:pt>
                <c:pt idx="90">
                  <c:v>15.346938608797712</c:v>
                </c:pt>
                <c:pt idx="91">
                  <c:v>15.27321415522732</c:v>
                </c:pt>
                <c:pt idx="92">
                  <c:v>17.26805139066316</c:v>
                </c:pt>
                <c:pt idx="93">
                  <c:v>16.832033117453843</c:v>
                </c:pt>
                <c:pt idx="94">
                  <c:v>16.570139916059027</c:v>
                </c:pt>
                <c:pt idx="95">
                  <c:v>17.647208868911488</c:v>
                </c:pt>
                <c:pt idx="96">
                  <c:v>18.204714526196284</c:v>
                </c:pt>
                <c:pt idx="97">
                  <c:v>17.591931996326313</c:v>
                </c:pt>
                <c:pt idx="98">
                  <c:v>16.10569698707506</c:v>
                </c:pt>
                <c:pt idx="99">
                  <c:v>18.317982983603684</c:v>
                </c:pt>
                <c:pt idx="100">
                  <c:v>18.317982983603684</c:v>
                </c:pt>
                <c:pt idx="101">
                  <c:v>16.474648807202673</c:v>
                </c:pt>
                <c:pt idx="102">
                  <c:v>17.812380926749459</c:v>
                </c:pt>
                <c:pt idx="103">
                  <c:v>16.474208323754077</c:v>
                </c:pt>
                <c:pt idx="104">
                  <c:v>17.271733876111515</c:v>
                </c:pt>
                <c:pt idx="105">
                  <c:v>16.089525600680179</c:v>
                </c:pt>
                <c:pt idx="106">
                  <c:v>17.622547617115046</c:v>
                </c:pt>
                <c:pt idx="107">
                  <c:v>17.828062794465357</c:v>
                </c:pt>
                <c:pt idx="108">
                  <c:v>17.097282669153376</c:v>
                </c:pt>
                <c:pt idx="109">
                  <c:v>17.689376481614918</c:v>
                </c:pt>
                <c:pt idx="110">
                  <c:v>16.846131037005325</c:v>
                </c:pt>
                <c:pt idx="111">
                  <c:v>17.518859882072849</c:v>
                </c:pt>
                <c:pt idx="112">
                  <c:v>12.568835364111196</c:v>
                </c:pt>
                <c:pt idx="113">
                  <c:v>17.084190049909189</c:v>
                </c:pt>
                <c:pt idx="114">
                  <c:v>17.969204148608707</c:v>
                </c:pt>
                <c:pt idx="115">
                  <c:v>18.177664263130779</c:v>
                </c:pt>
                <c:pt idx="116">
                  <c:v>18.075562320087815</c:v>
                </c:pt>
                <c:pt idx="117">
                  <c:v>20.5863301177666</c:v>
                </c:pt>
                <c:pt idx="118">
                  <c:v>14.095551881414259</c:v>
                </c:pt>
                <c:pt idx="119">
                  <c:v>13.731992921181831</c:v>
                </c:pt>
                <c:pt idx="120">
                  <c:v>16.583471813787597</c:v>
                </c:pt>
                <c:pt idx="121">
                  <c:v>17.822208116722951</c:v>
                </c:pt>
                <c:pt idx="122">
                  <c:v>17.673350398220091</c:v>
                </c:pt>
                <c:pt idx="123">
                  <c:v>16.553051616034015</c:v>
                </c:pt>
                <c:pt idx="124">
                  <c:v>16.453797718770829</c:v>
                </c:pt>
                <c:pt idx="125">
                  <c:v>18.090948335814154</c:v>
                </c:pt>
                <c:pt idx="126">
                  <c:v>16.786204602148633</c:v>
                </c:pt>
                <c:pt idx="127">
                  <c:v>17.899365801366827</c:v>
                </c:pt>
                <c:pt idx="128">
                  <c:v>15.994894719874072</c:v>
                </c:pt>
                <c:pt idx="129">
                  <c:v>16.767385008621059</c:v>
                </c:pt>
                <c:pt idx="130">
                  <c:v>17.13611150932897</c:v>
                </c:pt>
                <c:pt idx="131">
                  <c:v>16.754777161998291</c:v>
                </c:pt>
                <c:pt idx="132">
                  <c:v>17.850759116958045</c:v>
                </c:pt>
                <c:pt idx="133">
                  <c:v>18.078636059968613</c:v>
                </c:pt>
                <c:pt idx="134">
                  <c:v>18.923069763625669</c:v>
                </c:pt>
                <c:pt idx="135">
                  <c:v>16.462071286371373</c:v>
                </c:pt>
                <c:pt idx="136">
                  <c:v>16.890738071545456</c:v>
                </c:pt>
                <c:pt idx="137">
                  <c:v>19.257342540210999</c:v>
                </c:pt>
                <c:pt idx="138">
                  <c:v>18.700923580099808</c:v>
                </c:pt>
                <c:pt idx="139">
                  <c:v>17.498640112741551</c:v>
                </c:pt>
                <c:pt idx="140">
                  <c:v>18.444061449831359</c:v>
                </c:pt>
                <c:pt idx="141">
                  <c:v>17.470699016192746</c:v>
                </c:pt>
                <c:pt idx="142">
                  <c:v>17.453256296595345</c:v>
                </c:pt>
                <c:pt idx="143">
                  <c:v>16.852884205885687</c:v>
                </c:pt>
                <c:pt idx="144">
                  <c:v>16.824970898177874</c:v>
                </c:pt>
                <c:pt idx="145">
                  <c:v>14.789559051743911</c:v>
                </c:pt>
                <c:pt idx="146">
                  <c:v>13.596370554399286</c:v>
                </c:pt>
                <c:pt idx="147">
                  <c:v>15.260938942537361</c:v>
                </c:pt>
                <c:pt idx="148">
                  <c:v>14.642486466084009</c:v>
                </c:pt>
                <c:pt idx="149">
                  <c:v>17.925135936061459</c:v>
                </c:pt>
                <c:pt idx="150">
                  <c:v>17.659816715534252</c:v>
                </c:pt>
                <c:pt idx="151">
                  <c:v>16.394208164546811</c:v>
                </c:pt>
                <c:pt idx="152">
                  <c:v>16.499718550548927</c:v>
                </c:pt>
                <c:pt idx="153">
                  <c:v>17.560223994294116</c:v>
                </c:pt>
                <c:pt idx="154">
                  <c:v>16.909818233270485</c:v>
                </c:pt>
                <c:pt idx="155">
                  <c:v>18.055651996826494</c:v>
                </c:pt>
                <c:pt idx="156">
                  <c:v>17.489779177917775</c:v>
                </c:pt>
                <c:pt idx="157">
                  <c:v>16.949684133088407</c:v>
                </c:pt>
                <c:pt idx="158">
                  <c:v>18.925593413797429</c:v>
                </c:pt>
                <c:pt idx="159">
                  <c:v>18.330792992423955</c:v>
                </c:pt>
                <c:pt idx="160">
                  <c:v>15.33770241633413</c:v>
                </c:pt>
                <c:pt idx="161">
                  <c:v>14.549219724416176</c:v>
                </c:pt>
                <c:pt idx="162">
                  <c:v>15.604707390231738</c:v>
                </c:pt>
                <c:pt idx="163">
                  <c:v>18.327719252543158</c:v>
                </c:pt>
                <c:pt idx="164">
                  <c:v>15.414513528367131</c:v>
                </c:pt>
                <c:pt idx="165">
                  <c:v>15.966736400681237</c:v>
                </c:pt>
                <c:pt idx="166">
                  <c:v>14.604663421934884</c:v>
                </c:pt>
                <c:pt idx="167">
                  <c:v>15.356341319602299</c:v>
                </c:pt>
                <c:pt idx="168">
                  <c:v>15.212994687097321</c:v>
                </c:pt>
                <c:pt idx="169">
                  <c:v>17.765023561351523</c:v>
                </c:pt>
                <c:pt idx="170">
                  <c:v>17.461526124031788</c:v>
                </c:pt>
                <c:pt idx="171">
                  <c:v>16.639821257013761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AD-402D-846B-8803FE995998}"/>
            </c:ext>
          </c:extLst>
        </c:ser>
        <c:ser>
          <c:idx val="1"/>
          <c:order val="1"/>
          <c:spPr>
            <a:ln w="14400">
              <a:solidFill>
                <a:srgbClr val="FF420E"/>
              </a:solidFill>
            </a:ln>
          </c:spPr>
          <c:marker>
            <c:symbol val="none"/>
          </c:marker>
          <c:xVal>
            <c:numRef>
              <c:f>Sheet2!$W$4:$W$175</c:f>
              <c:numCache>
                <c:formatCode>General</c:formatCode>
                <c:ptCount val="172"/>
                <c:pt idx="0">
                  <c:v>12.77</c:v>
                </c:pt>
                <c:pt idx="1">
                  <c:v>12.65</c:v>
                </c:pt>
                <c:pt idx="2">
                  <c:v>12.16</c:v>
                </c:pt>
                <c:pt idx="3">
                  <c:v>11.72</c:v>
                </c:pt>
                <c:pt idx="4">
                  <c:v>10.82</c:v>
                </c:pt>
                <c:pt idx="5">
                  <c:v>8.69</c:v>
                </c:pt>
                <c:pt idx="6">
                  <c:v>12.33</c:v>
                </c:pt>
                <c:pt idx="7">
                  <c:v>12.33</c:v>
                </c:pt>
                <c:pt idx="8">
                  <c:v>10.8</c:v>
                </c:pt>
                <c:pt idx="9">
                  <c:v>9.17</c:v>
                </c:pt>
                <c:pt idx="10">
                  <c:v>9.17</c:v>
                </c:pt>
                <c:pt idx="11">
                  <c:v>13.03</c:v>
                </c:pt>
                <c:pt idx="12">
                  <c:v>13.03</c:v>
                </c:pt>
                <c:pt idx="13">
                  <c:v>13.5</c:v>
                </c:pt>
                <c:pt idx="14">
                  <c:v>12.2</c:v>
                </c:pt>
                <c:pt idx="15">
                  <c:v>12.2</c:v>
                </c:pt>
                <c:pt idx="16">
                  <c:v>12.37</c:v>
                </c:pt>
                <c:pt idx="17">
                  <c:v>12.37</c:v>
                </c:pt>
                <c:pt idx="18">
                  <c:v>9.3000000000000007</c:v>
                </c:pt>
                <c:pt idx="19">
                  <c:v>12.63</c:v>
                </c:pt>
                <c:pt idx="20">
                  <c:v>11.34</c:v>
                </c:pt>
                <c:pt idx="21">
                  <c:v>11.34</c:v>
                </c:pt>
                <c:pt idx="22">
                  <c:v>12.9</c:v>
                </c:pt>
                <c:pt idx="23">
                  <c:v>12.88</c:v>
                </c:pt>
                <c:pt idx="24">
                  <c:v>12.45</c:v>
                </c:pt>
                <c:pt idx="25">
                  <c:v>12.45</c:v>
                </c:pt>
                <c:pt idx="26">
                  <c:v>12.67</c:v>
                </c:pt>
                <c:pt idx="27">
                  <c:v>12.67</c:v>
                </c:pt>
                <c:pt idx="28">
                  <c:v>13.21</c:v>
                </c:pt>
                <c:pt idx="29">
                  <c:v>13.21</c:v>
                </c:pt>
                <c:pt idx="30">
                  <c:v>11.28</c:v>
                </c:pt>
                <c:pt idx="31">
                  <c:v>12.83</c:v>
                </c:pt>
                <c:pt idx="32">
                  <c:v>12.83</c:v>
                </c:pt>
                <c:pt idx="33">
                  <c:v>13.59</c:v>
                </c:pt>
                <c:pt idx="34">
                  <c:v>12.4</c:v>
                </c:pt>
                <c:pt idx="35">
                  <c:v>12.4</c:v>
                </c:pt>
                <c:pt idx="36">
                  <c:v>12.4</c:v>
                </c:pt>
                <c:pt idx="37">
                  <c:v>12.4</c:v>
                </c:pt>
                <c:pt idx="38">
                  <c:v>12.4</c:v>
                </c:pt>
                <c:pt idx="39">
                  <c:v>11.31</c:v>
                </c:pt>
                <c:pt idx="40">
                  <c:v>13.18</c:v>
                </c:pt>
                <c:pt idx="41">
                  <c:v>13.25</c:v>
                </c:pt>
                <c:pt idx="42">
                  <c:v>10.1</c:v>
                </c:pt>
                <c:pt idx="43">
                  <c:v>10.1</c:v>
                </c:pt>
                <c:pt idx="44">
                  <c:v>10.1</c:v>
                </c:pt>
                <c:pt idx="45">
                  <c:v>10.1</c:v>
                </c:pt>
                <c:pt idx="46">
                  <c:v>10.1</c:v>
                </c:pt>
                <c:pt idx="47">
                  <c:v>13.48</c:v>
                </c:pt>
                <c:pt idx="48">
                  <c:v>13.48</c:v>
                </c:pt>
                <c:pt idx="49">
                  <c:v>13.56</c:v>
                </c:pt>
                <c:pt idx="50">
                  <c:v>12.71</c:v>
                </c:pt>
                <c:pt idx="51">
                  <c:v>12.71</c:v>
                </c:pt>
                <c:pt idx="52">
                  <c:v>12.71</c:v>
                </c:pt>
                <c:pt idx="53">
                  <c:v>14.14</c:v>
                </c:pt>
                <c:pt idx="54">
                  <c:v>11.94</c:v>
                </c:pt>
                <c:pt idx="55">
                  <c:v>11.94</c:v>
                </c:pt>
                <c:pt idx="56">
                  <c:v>11.94</c:v>
                </c:pt>
                <c:pt idx="57">
                  <c:v>11.94</c:v>
                </c:pt>
                <c:pt idx="58">
                  <c:v>11.94</c:v>
                </c:pt>
                <c:pt idx="59">
                  <c:v>11.94</c:v>
                </c:pt>
                <c:pt idx="60">
                  <c:v>11.94</c:v>
                </c:pt>
                <c:pt idx="61">
                  <c:v>11.94</c:v>
                </c:pt>
                <c:pt idx="62">
                  <c:v>11.94</c:v>
                </c:pt>
                <c:pt idx="63">
                  <c:v>9.8699999999999992</c:v>
                </c:pt>
                <c:pt idx="64">
                  <c:v>9.8699999999999992</c:v>
                </c:pt>
                <c:pt idx="65">
                  <c:v>9.8699999999999992</c:v>
                </c:pt>
                <c:pt idx="66">
                  <c:v>10.67</c:v>
                </c:pt>
                <c:pt idx="67">
                  <c:v>13.67</c:v>
                </c:pt>
                <c:pt idx="68">
                  <c:v>13.11</c:v>
                </c:pt>
                <c:pt idx="69">
                  <c:v>11.67</c:v>
                </c:pt>
                <c:pt idx="70">
                  <c:v>11.34</c:v>
                </c:pt>
                <c:pt idx="71">
                  <c:v>10.54</c:v>
                </c:pt>
                <c:pt idx="72">
                  <c:v>12.97</c:v>
                </c:pt>
                <c:pt idx="73">
                  <c:v>13.88</c:v>
                </c:pt>
                <c:pt idx="74">
                  <c:v>12.68</c:v>
                </c:pt>
                <c:pt idx="75">
                  <c:v>13.35</c:v>
                </c:pt>
                <c:pt idx="76">
                  <c:v>11.77</c:v>
                </c:pt>
                <c:pt idx="77">
                  <c:v>13.13</c:v>
                </c:pt>
                <c:pt idx="78">
                  <c:v>12.56</c:v>
                </c:pt>
                <c:pt idx="79">
                  <c:v>12.44</c:v>
                </c:pt>
                <c:pt idx="80">
                  <c:v>11.93</c:v>
                </c:pt>
                <c:pt idx="81">
                  <c:v>11.93</c:v>
                </c:pt>
                <c:pt idx="82">
                  <c:v>11.93</c:v>
                </c:pt>
                <c:pt idx="83">
                  <c:v>13.06</c:v>
                </c:pt>
                <c:pt idx="84">
                  <c:v>12.88</c:v>
                </c:pt>
                <c:pt idx="85">
                  <c:v>12.88</c:v>
                </c:pt>
                <c:pt idx="86">
                  <c:v>12.88</c:v>
                </c:pt>
                <c:pt idx="87">
                  <c:v>12.88</c:v>
                </c:pt>
                <c:pt idx="88">
                  <c:v>11.83</c:v>
                </c:pt>
                <c:pt idx="89">
                  <c:v>9.23</c:v>
                </c:pt>
                <c:pt idx="90">
                  <c:v>9.23</c:v>
                </c:pt>
                <c:pt idx="91">
                  <c:v>9.23</c:v>
                </c:pt>
                <c:pt idx="92">
                  <c:v>9.23</c:v>
                </c:pt>
                <c:pt idx="93">
                  <c:v>11.69</c:v>
                </c:pt>
                <c:pt idx="94">
                  <c:v>11.69</c:v>
                </c:pt>
                <c:pt idx="95">
                  <c:v>11.69</c:v>
                </c:pt>
                <c:pt idx="96">
                  <c:v>13.2</c:v>
                </c:pt>
                <c:pt idx="97">
                  <c:v>12.37</c:v>
                </c:pt>
                <c:pt idx="98">
                  <c:v>10.83</c:v>
                </c:pt>
                <c:pt idx="99">
                  <c:v>12.63</c:v>
                </c:pt>
                <c:pt idx="100">
                  <c:v>12.41</c:v>
                </c:pt>
                <c:pt idx="101">
                  <c:v>8.82</c:v>
                </c:pt>
                <c:pt idx="102">
                  <c:v>13.34</c:v>
                </c:pt>
                <c:pt idx="103">
                  <c:v>10.54</c:v>
                </c:pt>
                <c:pt idx="104">
                  <c:v>12.85</c:v>
                </c:pt>
                <c:pt idx="105">
                  <c:v>11.28</c:v>
                </c:pt>
                <c:pt idx="106">
                  <c:v>11.78</c:v>
                </c:pt>
                <c:pt idx="107">
                  <c:v>11.78</c:v>
                </c:pt>
                <c:pt idx="108">
                  <c:v>12.21</c:v>
                </c:pt>
                <c:pt idx="109">
                  <c:v>12.47</c:v>
                </c:pt>
                <c:pt idx="110">
                  <c:v>12.47</c:v>
                </c:pt>
                <c:pt idx="111">
                  <c:v>12.47</c:v>
                </c:pt>
                <c:pt idx="112">
                  <c:v>6.62</c:v>
                </c:pt>
                <c:pt idx="113">
                  <c:v>12.55</c:v>
                </c:pt>
                <c:pt idx="114">
                  <c:v>12.55</c:v>
                </c:pt>
                <c:pt idx="115">
                  <c:v>13.37</c:v>
                </c:pt>
                <c:pt idx="116">
                  <c:v>12.55</c:v>
                </c:pt>
                <c:pt idx="117">
                  <c:v>11.79</c:v>
                </c:pt>
                <c:pt idx="118">
                  <c:v>7.69</c:v>
                </c:pt>
                <c:pt idx="119">
                  <c:v>7.69</c:v>
                </c:pt>
                <c:pt idx="120">
                  <c:v>9.75</c:v>
                </c:pt>
                <c:pt idx="121">
                  <c:v>10.42</c:v>
                </c:pt>
                <c:pt idx="122">
                  <c:v>13.53</c:v>
                </c:pt>
                <c:pt idx="123">
                  <c:v>11.62</c:v>
                </c:pt>
                <c:pt idx="124">
                  <c:v>11.62</c:v>
                </c:pt>
                <c:pt idx="125">
                  <c:v>11.62</c:v>
                </c:pt>
                <c:pt idx="126">
                  <c:v>12.06</c:v>
                </c:pt>
                <c:pt idx="127">
                  <c:v>12.97</c:v>
                </c:pt>
                <c:pt idx="128">
                  <c:v>11.28</c:v>
                </c:pt>
                <c:pt idx="129">
                  <c:v>11.41</c:v>
                </c:pt>
                <c:pt idx="130">
                  <c:v>11.38</c:v>
                </c:pt>
                <c:pt idx="131">
                  <c:v>11.38</c:v>
                </c:pt>
                <c:pt idx="132">
                  <c:v>13.02</c:v>
                </c:pt>
                <c:pt idx="133">
                  <c:v>12.86</c:v>
                </c:pt>
                <c:pt idx="134">
                  <c:v>12.19</c:v>
                </c:pt>
                <c:pt idx="135">
                  <c:v>12.29</c:v>
                </c:pt>
                <c:pt idx="136">
                  <c:v>12.29</c:v>
                </c:pt>
                <c:pt idx="137">
                  <c:v>12.29</c:v>
                </c:pt>
                <c:pt idx="138">
                  <c:v>12.77</c:v>
                </c:pt>
                <c:pt idx="139">
                  <c:v>12.86</c:v>
                </c:pt>
                <c:pt idx="140">
                  <c:v>12.86</c:v>
                </c:pt>
                <c:pt idx="141">
                  <c:v>11.86</c:v>
                </c:pt>
                <c:pt idx="142">
                  <c:v>11.86</c:v>
                </c:pt>
                <c:pt idx="143">
                  <c:v>11.35</c:v>
                </c:pt>
                <c:pt idx="144">
                  <c:v>11.35</c:v>
                </c:pt>
                <c:pt idx="145">
                  <c:v>8.6199999999999992</c:v>
                </c:pt>
                <c:pt idx="146">
                  <c:v>7.34</c:v>
                </c:pt>
                <c:pt idx="147">
                  <c:v>8.6999999999999993</c:v>
                </c:pt>
                <c:pt idx="148">
                  <c:v>8.6999999999999993</c:v>
                </c:pt>
                <c:pt idx="149">
                  <c:v>12.57</c:v>
                </c:pt>
                <c:pt idx="150">
                  <c:v>11.68</c:v>
                </c:pt>
                <c:pt idx="151">
                  <c:v>11.68</c:v>
                </c:pt>
                <c:pt idx="152">
                  <c:v>11.68</c:v>
                </c:pt>
                <c:pt idx="153">
                  <c:v>12.24</c:v>
                </c:pt>
                <c:pt idx="154">
                  <c:v>13.3</c:v>
                </c:pt>
                <c:pt idx="155">
                  <c:v>13.3</c:v>
                </c:pt>
                <c:pt idx="156">
                  <c:v>13.3</c:v>
                </c:pt>
                <c:pt idx="157">
                  <c:v>12.03</c:v>
                </c:pt>
                <c:pt idx="158">
                  <c:v>12.78</c:v>
                </c:pt>
                <c:pt idx="159">
                  <c:v>12.78</c:v>
                </c:pt>
                <c:pt idx="160">
                  <c:v>9.58</c:v>
                </c:pt>
                <c:pt idx="161">
                  <c:v>9.58</c:v>
                </c:pt>
                <c:pt idx="162">
                  <c:v>9.08</c:v>
                </c:pt>
                <c:pt idx="163">
                  <c:v>12.46</c:v>
                </c:pt>
                <c:pt idx="164">
                  <c:v>8.4600000000000009</c:v>
                </c:pt>
                <c:pt idx="165">
                  <c:v>9.25</c:v>
                </c:pt>
                <c:pt idx="166">
                  <c:v>9.25</c:v>
                </c:pt>
                <c:pt idx="167">
                  <c:v>9.25</c:v>
                </c:pt>
                <c:pt idx="168">
                  <c:v>9.25</c:v>
                </c:pt>
                <c:pt idx="169">
                  <c:v>11.98</c:v>
                </c:pt>
                <c:pt idx="170">
                  <c:v>11.98</c:v>
                </c:pt>
                <c:pt idx="171">
                  <c:v>11.98</c:v>
                </c:pt>
              </c:numCache>
            </c:numRef>
          </c:xVal>
          <c:yVal>
            <c:numRef>
              <c:f>Sheet2!$Y$4:$Y$175</c:f>
              <c:numCache>
                <c:formatCode>General</c:formatCode>
                <c:ptCount val="172"/>
                <c:pt idx="0">
                  <c:v>17.859358040340872</c:v>
                </c:pt>
                <c:pt idx="1">
                  <c:v>17.77727910039161</c:v>
                </c:pt>
                <c:pt idx="2">
                  <c:v>17.442123428932128</c:v>
                </c:pt>
                <c:pt idx="3">
                  <c:v>17.141167315784841</c:v>
                </c:pt>
                <c:pt idx="4">
                  <c:v>16.525575266165383</c:v>
                </c:pt>
                <c:pt idx="5">
                  <c:v>15.068674082066007</c:v>
                </c:pt>
                <c:pt idx="6">
                  <c:v>17.558401927193579</c:v>
                </c:pt>
                <c:pt idx="7">
                  <c:v>17.558401927193579</c:v>
                </c:pt>
                <c:pt idx="8">
                  <c:v>16.511895442840508</c:v>
                </c:pt>
                <c:pt idx="9">
                  <c:v>15.39698984186305</c:v>
                </c:pt>
                <c:pt idx="10">
                  <c:v>15.39698984186305</c:v>
                </c:pt>
                <c:pt idx="11">
                  <c:v>18.037195743564268</c:v>
                </c:pt>
                <c:pt idx="12">
                  <c:v>18.037195743564268</c:v>
                </c:pt>
                <c:pt idx="13">
                  <c:v>18.358671591698872</c:v>
                </c:pt>
                <c:pt idx="14">
                  <c:v>17.469483075581884</c:v>
                </c:pt>
                <c:pt idx="15">
                  <c:v>17.469483075581884</c:v>
                </c:pt>
                <c:pt idx="16">
                  <c:v>17.585761573843335</c:v>
                </c:pt>
                <c:pt idx="17">
                  <c:v>17.585761573843335</c:v>
                </c:pt>
                <c:pt idx="18">
                  <c:v>15.48590869347475</c:v>
                </c:pt>
                <c:pt idx="19">
                  <c:v>17.763599277066731</c:v>
                </c:pt>
                <c:pt idx="20">
                  <c:v>16.881250672612182</c:v>
                </c:pt>
                <c:pt idx="21">
                  <c:v>16.881250672612182</c:v>
                </c:pt>
                <c:pt idx="22">
                  <c:v>17.94827689195257</c:v>
                </c:pt>
                <c:pt idx="23">
                  <c:v>17.934597068627696</c:v>
                </c:pt>
                <c:pt idx="24">
                  <c:v>17.640480867142841</c:v>
                </c:pt>
                <c:pt idx="25">
                  <c:v>17.640480867142841</c:v>
                </c:pt>
                <c:pt idx="26">
                  <c:v>17.790958923716488</c:v>
                </c:pt>
                <c:pt idx="27">
                  <c:v>17.790958923716488</c:v>
                </c:pt>
                <c:pt idx="28">
                  <c:v>18.160314153488159</c:v>
                </c:pt>
                <c:pt idx="29">
                  <c:v>18.160314153488159</c:v>
                </c:pt>
                <c:pt idx="30">
                  <c:v>16.840211202637551</c:v>
                </c:pt>
                <c:pt idx="31">
                  <c:v>17.9003975103155</c:v>
                </c:pt>
                <c:pt idx="32">
                  <c:v>17.9003975103155</c:v>
                </c:pt>
                <c:pt idx="33">
                  <c:v>18.420230796660817</c:v>
                </c:pt>
                <c:pt idx="34">
                  <c:v>17.606281308830653</c:v>
                </c:pt>
                <c:pt idx="35">
                  <c:v>17.606281308830653</c:v>
                </c:pt>
                <c:pt idx="36">
                  <c:v>17.606281308830653</c:v>
                </c:pt>
                <c:pt idx="37">
                  <c:v>17.606281308830653</c:v>
                </c:pt>
                <c:pt idx="38">
                  <c:v>17.606281308830653</c:v>
                </c:pt>
                <c:pt idx="39">
                  <c:v>16.860730937624865</c:v>
                </c:pt>
                <c:pt idx="40">
                  <c:v>18.139794418500845</c:v>
                </c:pt>
                <c:pt idx="41">
                  <c:v>18.187673800137915</c:v>
                </c:pt>
                <c:pt idx="42">
                  <c:v>16.033101626469822</c:v>
                </c:pt>
                <c:pt idx="43">
                  <c:v>16.033101626469822</c:v>
                </c:pt>
                <c:pt idx="44">
                  <c:v>16.033101626469822</c:v>
                </c:pt>
                <c:pt idx="45">
                  <c:v>16.033101626469822</c:v>
                </c:pt>
                <c:pt idx="46">
                  <c:v>16.033101626469822</c:v>
                </c:pt>
                <c:pt idx="47">
                  <c:v>18.344991768373994</c:v>
                </c:pt>
                <c:pt idx="48">
                  <c:v>18.344991768373994</c:v>
                </c:pt>
                <c:pt idx="49">
                  <c:v>18.399711061673504</c:v>
                </c:pt>
                <c:pt idx="50">
                  <c:v>17.818318570366241</c:v>
                </c:pt>
                <c:pt idx="51">
                  <c:v>17.818318570366241</c:v>
                </c:pt>
                <c:pt idx="52">
                  <c:v>17.818318570366241</c:v>
                </c:pt>
                <c:pt idx="53">
                  <c:v>18.796425938094927</c:v>
                </c:pt>
                <c:pt idx="54">
                  <c:v>17.291645372358484</c:v>
                </c:pt>
                <c:pt idx="55">
                  <c:v>17.291645372358484</c:v>
                </c:pt>
                <c:pt idx="56">
                  <c:v>17.291645372358484</c:v>
                </c:pt>
                <c:pt idx="57">
                  <c:v>17.291645372358484</c:v>
                </c:pt>
                <c:pt idx="58">
                  <c:v>17.291645372358484</c:v>
                </c:pt>
                <c:pt idx="59">
                  <c:v>17.291645372358484</c:v>
                </c:pt>
                <c:pt idx="60">
                  <c:v>17.291645372358484</c:v>
                </c:pt>
                <c:pt idx="61">
                  <c:v>17.291645372358484</c:v>
                </c:pt>
                <c:pt idx="62">
                  <c:v>17.291645372358484</c:v>
                </c:pt>
                <c:pt idx="63">
                  <c:v>15.875783658233736</c:v>
                </c:pt>
                <c:pt idx="64">
                  <c:v>15.875783658233736</c:v>
                </c:pt>
                <c:pt idx="65">
                  <c:v>15.875783658233736</c:v>
                </c:pt>
                <c:pt idx="66">
                  <c:v>16.42297659122881</c:v>
                </c:pt>
                <c:pt idx="67">
                  <c:v>18.474950089960323</c:v>
                </c:pt>
                <c:pt idx="68">
                  <c:v>18.091915036863774</c:v>
                </c:pt>
                <c:pt idx="69">
                  <c:v>17.106967757472646</c:v>
                </c:pt>
                <c:pt idx="70">
                  <c:v>16.881250672612182</c:v>
                </c:pt>
                <c:pt idx="71">
                  <c:v>16.334057739617108</c:v>
                </c:pt>
                <c:pt idx="72">
                  <c:v>17.996156273589641</c:v>
                </c:pt>
                <c:pt idx="73">
                  <c:v>18.618588234871531</c:v>
                </c:pt>
                <c:pt idx="74">
                  <c:v>17.797798835378927</c:v>
                </c:pt>
                <c:pt idx="75">
                  <c:v>18.256072916762296</c:v>
                </c:pt>
                <c:pt idx="76">
                  <c:v>17.17536687409703</c:v>
                </c:pt>
                <c:pt idx="77">
                  <c:v>18.105594860188653</c:v>
                </c:pt>
                <c:pt idx="78">
                  <c:v>17.715719895429665</c:v>
                </c:pt>
                <c:pt idx="79">
                  <c:v>17.633640955480402</c:v>
                </c:pt>
                <c:pt idx="80">
                  <c:v>17.284805460696045</c:v>
                </c:pt>
                <c:pt idx="81">
                  <c:v>17.284805460696045</c:v>
                </c:pt>
                <c:pt idx="82">
                  <c:v>17.284805460696045</c:v>
                </c:pt>
                <c:pt idx="83">
                  <c:v>18.057715478551586</c:v>
                </c:pt>
                <c:pt idx="84">
                  <c:v>17.934597068627696</c:v>
                </c:pt>
                <c:pt idx="85">
                  <c:v>17.934597068627696</c:v>
                </c:pt>
                <c:pt idx="86">
                  <c:v>17.934597068627696</c:v>
                </c:pt>
                <c:pt idx="87">
                  <c:v>17.934597068627696</c:v>
                </c:pt>
                <c:pt idx="88">
                  <c:v>17.216406344071661</c:v>
                </c:pt>
                <c:pt idx="89">
                  <c:v>15.438029311837681</c:v>
                </c:pt>
                <c:pt idx="90">
                  <c:v>15.438029311837681</c:v>
                </c:pt>
                <c:pt idx="91">
                  <c:v>15.438029311837681</c:v>
                </c:pt>
                <c:pt idx="92">
                  <c:v>15.438029311837681</c:v>
                </c:pt>
                <c:pt idx="93">
                  <c:v>17.120647580797524</c:v>
                </c:pt>
                <c:pt idx="94">
                  <c:v>17.120647580797524</c:v>
                </c:pt>
                <c:pt idx="95">
                  <c:v>17.120647580797524</c:v>
                </c:pt>
                <c:pt idx="96">
                  <c:v>18.15347424182572</c:v>
                </c:pt>
                <c:pt idx="97">
                  <c:v>17.585761573843335</c:v>
                </c:pt>
                <c:pt idx="98">
                  <c:v>16.532415177827822</c:v>
                </c:pt>
                <c:pt idx="99">
                  <c:v>17.763599277066731</c:v>
                </c:pt>
                <c:pt idx="100">
                  <c:v>17.613121220493088</c:v>
                </c:pt>
                <c:pt idx="101">
                  <c:v>15.157592933677707</c:v>
                </c:pt>
                <c:pt idx="102">
                  <c:v>18.24923300509986</c:v>
                </c:pt>
                <c:pt idx="103">
                  <c:v>16.334057739617108</c:v>
                </c:pt>
                <c:pt idx="104">
                  <c:v>17.914077333640378</c:v>
                </c:pt>
                <c:pt idx="105">
                  <c:v>16.840211202637551</c:v>
                </c:pt>
                <c:pt idx="106">
                  <c:v>17.182206785759469</c:v>
                </c:pt>
                <c:pt idx="107">
                  <c:v>17.182206785759469</c:v>
                </c:pt>
                <c:pt idx="108">
                  <c:v>17.476322987244323</c:v>
                </c:pt>
                <c:pt idx="109">
                  <c:v>17.65416069046772</c:v>
                </c:pt>
                <c:pt idx="110">
                  <c:v>17.65416069046772</c:v>
                </c:pt>
                <c:pt idx="111">
                  <c:v>17.65416069046772</c:v>
                </c:pt>
                <c:pt idx="112">
                  <c:v>13.652812367941262</c:v>
                </c:pt>
                <c:pt idx="113">
                  <c:v>17.708879983767225</c:v>
                </c:pt>
                <c:pt idx="114">
                  <c:v>17.708879983767225</c:v>
                </c:pt>
                <c:pt idx="115">
                  <c:v>18.269752740087171</c:v>
                </c:pt>
                <c:pt idx="116">
                  <c:v>17.708879983767225</c:v>
                </c:pt>
                <c:pt idx="117">
                  <c:v>17.189046697421908</c:v>
                </c:pt>
                <c:pt idx="118">
                  <c:v>14.384682915822168</c:v>
                </c:pt>
                <c:pt idx="119">
                  <c:v>14.384682915822168</c:v>
                </c:pt>
                <c:pt idx="120">
                  <c:v>15.793704718284477</c:v>
                </c:pt>
                <c:pt idx="121">
                  <c:v>16.25197879966785</c:v>
                </c:pt>
                <c:pt idx="122">
                  <c:v>18.37919132668619</c:v>
                </c:pt>
                <c:pt idx="123">
                  <c:v>17.072768199160457</c:v>
                </c:pt>
                <c:pt idx="124">
                  <c:v>17.072768199160457</c:v>
                </c:pt>
                <c:pt idx="125">
                  <c:v>17.072768199160457</c:v>
                </c:pt>
                <c:pt idx="126">
                  <c:v>17.373724312307743</c:v>
                </c:pt>
                <c:pt idx="127">
                  <c:v>17.996156273589641</c:v>
                </c:pt>
                <c:pt idx="128">
                  <c:v>16.840211202637551</c:v>
                </c:pt>
                <c:pt idx="129">
                  <c:v>16.929130054249249</c:v>
                </c:pt>
                <c:pt idx="130">
                  <c:v>16.908610319261935</c:v>
                </c:pt>
                <c:pt idx="131">
                  <c:v>16.908610319261935</c:v>
                </c:pt>
                <c:pt idx="132">
                  <c:v>18.030355831901829</c:v>
                </c:pt>
                <c:pt idx="133">
                  <c:v>17.920917245302817</c:v>
                </c:pt>
                <c:pt idx="134">
                  <c:v>17.462643163919445</c:v>
                </c:pt>
                <c:pt idx="135">
                  <c:v>17.531042280543829</c:v>
                </c:pt>
                <c:pt idx="136">
                  <c:v>17.531042280543829</c:v>
                </c:pt>
                <c:pt idx="137">
                  <c:v>17.531042280543829</c:v>
                </c:pt>
                <c:pt idx="138">
                  <c:v>17.859358040340872</c:v>
                </c:pt>
                <c:pt idx="139">
                  <c:v>17.920917245302817</c:v>
                </c:pt>
                <c:pt idx="140">
                  <c:v>17.920917245302817</c:v>
                </c:pt>
                <c:pt idx="141">
                  <c:v>17.236926079058975</c:v>
                </c:pt>
                <c:pt idx="142">
                  <c:v>17.236926079058975</c:v>
                </c:pt>
                <c:pt idx="143">
                  <c:v>16.888090584274618</c:v>
                </c:pt>
                <c:pt idx="144">
                  <c:v>16.888090584274618</c:v>
                </c:pt>
                <c:pt idx="145">
                  <c:v>15.020794700428938</c:v>
                </c:pt>
                <c:pt idx="146">
                  <c:v>14.145286007636825</c:v>
                </c:pt>
                <c:pt idx="147">
                  <c:v>15.075513993728446</c:v>
                </c:pt>
                <c:pt idx="148">
                  <c:v>15.075513993728446</c:v>
                </c:pt>
                <c:pt idx="149">
                  <c:v>17.722559807092104</c:v>
                </c:pt>
                <c:pt idx="150">
                  <c:v>17.113807669135085</c:v>
                </c:pt>
                <c:pt idx="151">
                  <c:v>17.113807669135085</c:v>
                </c:pt>
                <c:pt idx="152">
                  <c:v>17.113807669135085</c:v>
                </c:pt>
                <c:pt idx="153">
                  <c:v>17.496842722231634</c:v>
                </c:pt>
                <c:pt idx="154">
                  <c:v>18.221873358450104</c:v>
                </c:pt>
                <c:pt idx="155">
                  <c:v>18.221873358450104</c:v>
                </c:pt>
                <c:pt idx="156">
                  <c:v>18.221873358450104</c:v>
                </c:pt>
                <c:pt idx="157">
                  <c:v>17.35320457732043</c:v>
                </c:pt>
                <c:pt idx="158">
                  <c:v>17.866197952003308</c:v>
                </c:pt>
                <c:pt idx="159">
                  <c:v>17.866197952003308</c:v>
                </c:pt>
                <c:pt idx="160">
                  <c:v>15.677426220023024</c:v>
                </c:pt>
                <c:pt idx="161">
                  <c:v>15.677426220023024</c:v>
                </c:pt>
                <c:pt idx="162">
                  <c:v>15.335430636901105</c:v>
                </c:pt>
                <c:pt idx="163">
                  <c:v>17.64732077880528</c:v>
                </c:pt>
                <c:pt idx="164">
                  <c:v>14.911356113829925</c:v>
                </c:pt>
                <c:pt idx="165">
                  <c:v>15.451709135162558</c:v>
                </c:pt>
                <c:pt idx="166">
                  <c:v>15.451709135162558</c:v>
                </c:pt>
                <c:pt idx="167">
                  <c:v>15.451709135162558</c:v>
                </c:pt>
                <c:pt idx="168">
                  <c:v>15.451709135162558</c:v>
                </c:pt>
                <c:pt idx="169">
                  <c:v>17.319005019008237</c:v>
                </c:pt>
                <c:pt idx="170">
                  <c:v>17.319005019008237</c:v>
                </c:pt>
                <c:pt idx="171">
                  <c:v>17.319005019008237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AD-402D-846B-8803FE995998}"/>
            </c:ext>
          </c:extLst>
        </c:ser>
        <c:ser>
          <c:idx val="2"/>
          <c:order val="2"/>
          <c:spPr>
            <a:ln>
              <a:solidFill>
                <a:srgbClr val="808080"/>
              </a:solidFill>
            </a:ln>
          </c:spPr>
          <c:marker>
            <c:symbol val="none"/>
          </c:marker>
          <c:xVal>
            <c:numRef>
              <c:f>Sheet2!$W$4:$W$175</c:f>
              <c:numCache>
                <c:formatCode>General</c:formatCode>
                <c:ptCount val="172"/>
                <c:pt idx="0">
                  <c:v>12.77</c:v>
                </c:pt>
                <c:pt idx="1">
                  <c:v>12.65</c:v>
                </c:pt>
                <c:pt idx="2">
                  <c:v>12.16</c:v>
                </c:pt>
                <c:pt idx="3">
                  <c:v>11.72</c:v>
                </c:pt>
                <c:pt idx="4">
                  <c:v>10.82</c:v>
                </c:pt>
                <c:pt idx="5">
                  <c:v>8.69</c:v>
                </c:pt>
                <c:pt idx="6">
                  <c:v>12.33</c:v>
                </c:pt>
                <c:pt idx="7">
                  <c:v>12.33</c:v>
                </c:pt>
                <c:pt idx="8">
                  <c:v>10.8</c:v>
                </c:pt>
                <c:pt idx="9">
                  <c:v>9.17</c:v>
                </c:pt>
                <c:pt idx="10">
                  <c:v>9.17</c:v>
                </c:pt>
                <c:pt idx="11">
                  <c:v>13.03</c:v>
                </c:pt>
                <c:pt idx="12">
                  <c:v>13.03</c:v>
                </c:pt>
                <c:pt idx="13">
                  <c:v>13.5</c:v>
                </c:pt>
                <c:pt idx="14">
                  <c:v>12.2</c:v>
                </c:pt>
                <c:pt idx="15">
                  <c:v>12.2</c:v>
                </c:pt>
                <c:pt idx="16">
                  <c:v>12.37</c:v>
                </c:pt>
                <c:pt idx="17">
                  <c:v>12.37</c:v>
                </c:pt>
                <c:pt idx="18">
                  <c:v>9.3000000000000007</c:v>
                </c:pt>
                <c:pt idx="19">
                  <c:v>12.63</c:v>
                </c:pt>
                <c:pt idx="20">
                  <c:v>11.34</c:v>
                </c:pt>
                <c:pt idx="21">
                  <c:v>11.34</c:v>
                </c:pt>
                <c:pt idx="22">
                  <c:v>12.9</c:v>
                </c:pt>
                <c:pt idx="23">
                  <c:v>12.88</c:v>
                </c:pt>
                <c:pt idx="24">
                  <c:v>12.45</c:v>
                </c:pt>
                <c:pt idx="25">
                  <c:v>12.45</c:v>
                </c:pt>
                <c:pt idx="26">
                  <c:v>12.67</c:v>
                </c:pt>
                <c:pt idx="27">
                  <c:v>12.67</c:v>
                </c:pt>
                <c:pt idx="28">
                  <c:v>13.21</c:v>
                </c:pt>
                <c:pt idx="29">
                  <c:v>13.21</c:v>
                </c:pt>
                <c:pt idx="30">
                  <c:v>11.28</c:v>
                </c:pt>
                <c:pt idx="31">
                  <c:v>12.83</c:v>
                </c:pt>
                <c:pt idx="32">
                  <c:v>12.83</c:v>
                </c:pt>
                <c:pt idx="33">
                  <c:v>13.59</c:v>
                </c:pt>
                <c:pt idx="34">
                  <c:v>12.4</c:v>
                </c:pt>
                <c:pt idx="35">
                  <c:v>12.4</c:v>
                </c:pt>
                <c:pt idx="36">
                  <c:v>12.4</c:v>
                </c:pt>
                <c:pt idx="37">
                  <c:v>12.4</c:v>
                </c:pt>
                <c:pt idx="38">
                  <c:v>12.4</c:v>
                </c:pt>
                <c:pt idx="39">
                  <c:v>11.31</c:v>
                </c:pt>
                <c:pt idx="40">
                  <c:v>13.18</c:v>
                </c:pt>
                <c:pt idx="41">
                  <c:v>13.25</c:v>
                </c:pt>
                <c:pt idx="42">
                  <c:v>10.1</c:v>
                </c:pt>
                <c:pt idx="43">
                  <c:v>10.1</c:v>
                </c:pt>
                <c:pt idx="44">
                  <c:v>10.1</c:v>
                </c:pt>
                <c:pt idx="45">
                  <c:v>10.1</c:v>
                </c:pt>
                <c:pt idx="46">
                  <c:v>10.1</c:v>
                </c:pt>
                <c:pt idx="47">
                  <c:v>13.48</c:v>
                </c:pt>
                <c:pt idx="48">
                  <c:v>13.48</c:v>
                </c:pt>
                <c:pt idx="49">
                  <c:v>13.56</c:v>
                </c:pt>
                <c:pt idx="50">
                  <c:v>12.71</c:v>
                </c:pt>
                <c:pt idx="51">
                  <c:v>12.71</c:v>
                </c:pt>
                <c:pt idx="52">
                  <c:v>12.71</c:v>
                </c:pt>
                <c:pt idx="53">
                  <c:v>14.14</c:v>
                </c:pt>
                <c:pt idx="54">
                  <c:v>11.94</c:v>
                </c:pt>
                <c:pt idx="55">
                  <c:v>11.94</c:v>
                </c:pt>
                <c:pt idx="56">
                  <c:v>11.94</c:v>
                </c:pt>
                <c:pt idx="57">
                  <c:v>11.94</c:v>
                </c:pt>
                <c:pt idx="58">
                  <c:v>11.94</c:v>
                </c:pt>
                <c:pt idx="59">
                  <c:v>11.94</c:v>
                </c:pt>
                <c:pt idx="60">
                  <c:v>11.94</c:v>
                </c:pt>
                <c:pt idx="61">
                  <c:v>11.94</c:v>
                </c:pt>
                <c:pt idx="62">
                  <c:v>11.94</c:v>
                </c:pt>
                <c:pt idx="63">
                  <c:v>9.8699999999999992</c:v>
                </c:pt>
                <c:pt idx="64">
                  <c:v>9.8699999999999992</c:v>
                </c:pt>
                <c:pt idx="65">
                  <c:v>9.8699999999999992</c:v>
                </c:pt>
                <c:pt idx="66">
                  <c:v>10.67</c:v>
                </c:pt>
                <c:pt idx="67">
                  <c:v>13.67</c:v>
                </c:pt>
                <c:pt idx="68">
                  <c:v>13.11</c:v>
                </c:pt>
                <c:pt idx="69">
                  <c:v>11.67</c:v>
                </c:pt>
                <c:pt idx="70">
                  <c:v>11.34</c:v>
                </c:pt>
                <c:pt idx="71">
                  <c:v>10.54</c:v>
                </c:pt>
                <c:pt idx="72">
                  <c:v>12.97</c:v>
                </c:pt>
                <c:pt idx="73">
                  <c:v>13.88</c:v>
                </c:pt>
                <c:pt idx="74">
                  <c:v>12.68</c:v>
                </c:pt>
                <c:pt idx="75">
                  <c:v>13.35</c:v>
                </c:pt>
                <c:pt idx="76">
                  <c:v>11.77</c:v>
                </c:pt>
                <c:pt idx="77">
                  <c:v>13.13</c:v>
                </c:pt>
                <c:pt idx="78">
                  <c:v>12.56</c:v>
                </c:pt>
                <c:pt idx="79">
                  <c:v>12.44</c:v>
                </c:pt>
                <c:pt idx="80">
                  <c:v>11.93</c:v>
                </c:pt>
                <c:pt idx="81">
                  <c:v>11.93</c:v>
                </c:pt>
                <c:pt idx="82">
                  <c:v>11.93</c:v>
                </c:pt>
                <c:pt idx="83">
                  <c:v>13.06</c:v>
                </c:pt>
                <c:pt idx="84">
                  <c:v>12.88</c:v>
                </c:pt>
                <c:pt idx="85">
                  <c:v>12.88</c:v>
                </c:pt>
                <c:pt idx="86">
                  <c:v>12.88</c:v>
                </c:pt>
                <c:pt idx="87">
                  <c:v>12.88</c:v>
                </c:pt>
                <c:pt idx="88">
                  <c:v>11.83</c:v>
                </c:pt>
                <c:pt idx="89">
                  <c:v>9.23</c:v>
                </c:pt>
                <c:pt idx="90">
                  <c:v>9.23</c:v>
                </c:pt>
                <c:pt idx="91">
                  <c:v>9.23</c:v>
                </c:pt>
                <c:pt idx="92">
                  <c:v>9.23</c:v>
                </c:pt>
                <c:pt idx="93">
                  <c:v>11.69</c:v>
                </c:pt>
                <c:pt idx="94">
                  <c:v>11.69</c:v>
                </c:pt>
                <c:pt idx="95">
                  <c:v>11.69</c:v>
                </c:pt>
                <c:pt idx="96">
                  <c:v>13.2</c:v>
                </c:pt>
                <c:pt idx="97">
                  <c:v>12.37</c:v>
                </c:pt>
                <c:pt idx="98">
                  <c:v>10.83</c:v>
                </c:pt>
                <c:pt idx="99">
                  <c:v>12.63</c:v>
                </c:pt>
                <c:pt idx="100">
                  <c:v>12.41</c:v>
                </c:pt>
                <c:pt idx="101">
                  <c:v>8.82</c:v>
                </c:pt>
                <c:pt idx="102">
                  <c:v>13.34</c:v>
                </c:pt>
                <c:pt idx="103">
                  <c:v>10.54</c:v>
                </c:pt>
                <c:pt idx="104">
                  <c:v>12.85</c:v>
                </c:pt>
                <c:pt idx="105">
                  <c:v>11.28</c:v>
                </c:pt>
                <c:pt idx="106">
                  <c:v>11.78</c:v>
                </c:pt>
                <c:pt idx="107">
                  <c:v>11.78</c:v>
                </c:pt>
                <c:pt idx="108">
                  <c:v>12.21</c:v>
                </c:pt>
                <c:pt idx="109">
                  <c:v>12.47</c:v>
                </c:pt>
                <c:pt idx="110">
                  <c:v>12.47</c:v>
                </c:pt>
                <c:pt idx="111">
                  <c:v>12.47</c:v>
                </c:pt>
                <c:pt idx="112">
                  <c:v>6.62</c:v>
                </c:pt>
                <c:pt idx="113">
                  <c:v>12.55</c:v>
                </c:pt>
                <c:pt idx="114">
                  <c:v>12.55</c:v>
                </c:pt>
                <c:pt idx="115">
                  <c:v>13.37</c:v>
                </c:pt>
                <c:pt idx="116">
                  <c:v>12.55</c:v>
                </c:pt>
                <c:pt idx="117">
                  <c:v>11.79</c:v>
                </c:pt>
                <c:pt idx="118">
                  <c:v>7.69</c:v>
                </c:pt>
                <c:pt idx="119">
                  <c:v>7.69</c:v>
                </c:pt>
                <c:pt idx="120">
                  <c:v>9.75</c:v>
                </c:pt>
                <c:pt idx="121">
                  <c:v>10.42</c:v>
                </c:pt>
                <c:pt idx="122">
                  <c:v>13.53</c:v>
                </c:pt>
                <c:pt idx="123">
                  <c:v>11.62</c:v>
                </c:pt>
                <c:pt idx="124">
                  <c:v>11.62</c:v>
                </c:pt>
                <c:pt idx="125">
                  <c:v>11.62</c:v>
                </c:pt>
                <c:pt idx="126">
                  <c:v>12.06</c:v>
                </c:pt>
                <c:pt idx="127">
                  <c:v>12.97</c:v>
                </c:pt>
                <c:pt idx="128">
                  <c:v>11.28</c:v>
                </c:pt>
                <c:pt idx="129">
                  <c:v>11.41</c:v>
                </c:pt>
                <c:pt idx="130">
                  <c:v>11.38</c:v>
                </c:pt>
                <c:pt idx="131">
                  <c:v>11.38</c:v>
                </c:pt>
                <c:pt idx="132">
                  <c:v>13.02</c:v>
                </c:pt>
                <c:pt idx="133">
                  <c:v>12.86</c:v>
                </c:pt>
                <c:pt idx="134">
                  <c:v>12.19</c:v>
                </c:pt>
                <c:pt idx="135">
                  <c:v>12.29</c:v>
                </c:pt>
                <c:pt idx="136">
                  <c:v>12.29</c:v>
                </c:pt>
                <c:pt idx="137">
                  <c:v>12.29</c:v>
                </c:pt>
                <c:pt idx="138">
                  <c:v>12.77</c:v>
                </c:pt>
                <c:pt idx="139">
                  <c:v>12.86</c:v>
                </c:pt>
                <c:pt idx="140">
                  <c:v>12.86</c:v>
                </c:pt>
                <c:pt idx="141">
                  <c:v>11.86</c:v>
                </c:pt>
                <c:pt idx="142">
                  <c:v>11.86</c:v>
                </c:pt>
                <c:pt idx="143">
                  <c:v>11.35</c:v>
                </c:pt>
                <c:pt idx="144">
                  <c:v>11.35</c:v>
                </c:pt>
                <c:pt idx="145">
                  <c:v>8.6199999999999992</c:v>
                </c:pt>
                <c:pt idx="146">
                  <c:v>7.34</c:v>
                </c:pt>
                <c:pt idx="147">
                  <c:v>8.6999999999999993</c:v>
                </c:pt>
                <c:pt idx="148">
                  <c:v>8.6999999999999993</c:v>
                </c:pt>
                <c:pt idx="149">
                  <c:v>12.57</c:v>
                </c:pt>
                <c:pt idx="150">
                  <c:v>11.68</c:v>
                </c:pt>
                <c:pt idx="151">
                  <c:v>11.68</c:v>
                </c:pt>
                <c:pt idx="152">
                  <c:v>11.68</c:v>
                </c:pt>
                <c:pt idx="153">
                  <c:v>12.24</c:v>
                </c:pt>
                <c:pt idx="154">
                  <c:v>13.3</c:v>
                </c:pt>
                <c:pt idx="155">
                  <c:v>13.3</c:v>
                </c:pt>
                <c:pt idx="156">
                  <c:v>13.3</c:v>
                </c:pt>
                <c:pt idx="157">
                  <c:v>12.03</c:v>
                </c:pt>
                <c:pt idx="158">
                  <c:v>12.78</c:v>
                </c:pt>
                <c:pt idx="159">
                  <c:v>12.78</c:v>
                </c:pt>
                <c:pt idx="160">
                  <c:v>9.58</c:v>
                </c:pt>
                <c:pt idx="161">
                  <c:v>9.58</c:v>
                </c:pt>
                <c:pt idx="162">
                  <c:v>9.08</c:v>
                </c:pt>
                <c:pt idx="163">
                  <c:v>12.46</c:v>
                </c:pt>
                <c:pt idx="164">
                  <c:v>8.4600000000000009</c:v>
                </c:pt>
                <c:pt idx="165">
                  <c:v>9.25</c:v>
                </c:pt>
                <c:pt idx="166">
                  <c:v>9.25</c:v>
                </c:pt>
                <c:pt idx="167">
                  <c:v>9.25</c:v>
                </c:pt>
                <c:pt idx="168">
                  <c:v>9.25</c:v>
                </c:pt>
                <c:pt idx="169">
                  <c:v>11.98</c:v>
                </c:pt>
                <c:pt idx="170">
                  <c:v>11.98</c:v>
                </c:pt>
                <c:pt idx="171">
                  <c:v>11.98</c:v>
                </c:pt>
              </c:numCache>
            </c:numRef>
          </c:xVal>
          <c:yVal>
            <c:numRef>
              <c:f>Sheet2!$Z$4:$Z$175</c:f>
              <c:numCache>
                <c:formatCode>General</c:formatCode>
                <c:ptCount val="172"/>
                <c:pt idx="0">
                  <c:v>18.537520850892729</c:v>
                </c:pt>
                <c:pt idx="1">
                  <c:v>18.455441910943467</c:v>
                </c:pt>
                <c:pt idx="2">
                  <c:v>18.120286239483985</c:v>
                </c:pt>
                <c:pt idx="3">
                  <c:v>17.819330126336698</c:v>
                </c:pt>
                <c:pt idx="4">
                  <c:v>17.20373807671724</c:v>
                </c:pt>
                <c:pt idx="5">
                  <c:v>15.746836892617862</c:v>
                </c:pt>
                <c:pt idx="6">
                  <c:v>18.236564737745436</c:v>
                </c:pt>
                <c:pt idx="7">
                  <c:v>18.236564737745436</c:v>
                </c:pt>
                <c:pt idx="8">
                  <c:v>17.190058253392365</c:v>
                </c:pt>
                <c:pt idx="9">
                  <c:v>16.075152652414907</c:v>
                </c:pt>
                <c:pt idx="10">
                  <c:v>16.075152652414907</c:v>
                </c:pt>
                <c:pt idx="11">
                  <c:v>18.715358554116126</c:v>
                </c:pt>
                <c:pt idx="12">
                  <c:v>18.715358554116126</c:v>
                </c:pt>
                <c:pt idx="13">
                  <c:v>19.036834402250729</c:v>
                </c:pt>
                <c:pt idx="14">
                  <c:v>18.147645886133741</c:v>
                </c:pt>
                <c:pt idx="15">
                  <c:v>18.147645886133741</c:v>
                </c:pt>
                <c:pt idx="16">
                  <c:v>18.263924384395192</c:v>
                </c:pt>
                <c:pt idx="17">
                  <c:v>18.263924384395192</c:v>
                </c:pt>
                <c:pt idx="18">
                  <c:v>16.164071504026605</c:v>
                </c:pt>
                <c:pt idx="19">
                  <c:v>18.441762087618589</c:v>
                </c:pt>
                <c:pt idx="20">
                  <c:v>17.55941348316404</c:v>
                </c:pt>
                <c:pt idx="21">
                  <c:v>17.55941348316404</c:v>
                </c:pt>
                <c:pt idx="22">
                  <c:v>18.626439702504427</c:v>
                </c:pt>
                <c:pt idx="23">
                  <c:v>18.612759879179553</c:v>
                </c:pt>
                <c:pt idx="24">
                  <c:v>18.318643677694698</c:v>
                </c:pt>
                <c:pt idx="25">
                  <c:v>18.318643677694698</c:v>
                </c:pt>
                <c:pt idx="26">
                  <c:v>18.469121734268345</c:v>
                </c:pt>
                <c:pt idx="27">
                  <c:v>18.469121734268345</c:v>
                </c:pt>
                <c:pt idx="28">
                  <c:v>18.838476964040016</c:v>
                </c:pt>
                <c:pt idx="29">
                  <c:v>18.838476964040016</c:v>
                </c:pt>
                <c:pt idx="30">
                  <c:v>17.518374013189408</c:v>
                </c:pt>
                <c:pt idx="31">
                  <c:v>18.578560320867357</c:v>
                </c:pt>
                <c:pt idx="32">
                  <c:v>18.578560320867357</c:v>
                </c:pt>
                <c:pt idx="33">
                  <c:v>19.098393607212675</c:v>
                </c:pt>
                <c:pt idx="34">
                  <c:v>18.28444411938251</c:v>
                </c:pt>
                <c:pt idx="35">
                  <c:v>18.28444411938251</c:v>
                </c:pt>
                <c:pt idx="36">
                  <c:v>18.28444411938251</c:v>
                </c:pt>
                <c:pt idx="37">
                  <c:v>18.28444411938251</c:v>
                </c:pt>
                <c:pt idx="38">
                  <c:v>18.28444411938251</c:v>
                </c:pt>
                <c:pt idx="39">
                  <c:v>17.538893748176722</c:v>
                </c:pt>
                <c:pt idx="40">
                  <c:v>18.817957229052702</c:v>
                </c:pt>
                <c:pt idx="41">
                  <c:v>18.865836610689772</c:v>
                </c:pt>
                <c:pt idx="42">
                  <c:v>16.711264437021679</c:v>
                </c:pt>
                <c:pt idx="43">
                  <c:v>16.711264437021679</c:v>
                </c:pt>
                <c:pt idx="44">
                  <c:v>16.711264437021679</c:v>
                </c:pt>
                <c:pt idx="45">
                  <c:v>16.711264437021679</c:v>
                </c:pt>
                <c:pt idx="46">
                  <c:v>16.711264437021679</c:v>
                </c:pt>
                <c:pt idx="47">
                  <c:v>19.023154578925851</c:v>
                </c:pt>
                <c:pt idx="48">
                  <c:v>19.023154578925851</c:v>
                </c:pt>
                <c:pt idx="49">
                  <c:v>19.077873872225361</c:v>
                </c:pt>
                <c:pt idx="50">
                  <c:v>18.496481380918098</c:v>
                </c:pt>
                <c:pt idx="51">
                  <c:v>18.496481380918098</c:v>
                </c:pt>
                <c:pt idx="52">
                  <c:v>18.496481380918098</c:v>
                </c:pt>
                <c:pt idx="53">
                  <c:v>19.474588748646784</c:v>
                </c:pt>
                <c:pt idx="54">
                  <c:v>17.969808182910342</c:v>
                </c:pt>
                <c:pt idx="55">
                  <c:v>17.969808182910342</c:v>
                </c:pt>
                <c:pt idx="56">
                  <c:v>17.969808182910342</c:v>
                </c:pt>
                <c:pt idx="57">
                  <c:v>17.969808182910342</c:v>
                </c:pt>
                <c:pt idx="58">
                  <c:v>17.969808182910342</c:v>
                </c:pt>
                <c:pt idx="59">
                  <c:v>17.969808182910342</c:v>
                </c:pt>
                <c:pt idx="60">
                  <c:v>17.969808182910342</c:v>
                </c:pt>
                <c:pt idx="61">
                  <c:v>17.969808182910342</c:v>
                </c:pt>
                <c:pt idx="62">
                  <c:v>17.969808182910342</c:v>
                </c:pt>
                <c:pt idx="63">
                  <c:v>16.553946468785593</c:v>
                </c:pt>
                <c:pt idx="64">
                  <c:v>16.553946468785593</c:v>
                </c:pt>
                <c:pt idx="65">
                  <c:v>16.553946468785593</c:v>
                </c:pt>
                <c:pt idx="66">
                  <c:v>17.101139401780667</c:v>
                </c:pt>
                <c:pt idx="67">
                  <c:v>19.153112900512181</c:v>
                </c:pt>
                <c:pt idx="68">
                  <c:v>18.770077847415632</c:v>
                </c:pt>
                <c:pt idx="69">
                  <c:v>17.785130568024503</c:v>
                </c:pt>
                <c:pt idx="70">
                  <c:v>17.55941348316404</c:v>
                </c:pt>
                <c:pt idx="71">
                  <c:v>17.012220550168966</c:v>
                </c:pt>
                <c:pt idx="72">
                  <c:v>18.674319084141498</c:v>
                </c:pt>
                <c:pt idx="73">
                  <c:v>19.296751045423388</c:v>
                </c:pt>
                <c:pt idx="74">
                  <c:v>18.475961645930784</c:v>
                </c:pt>
                <c:pt idx="75">
                  <c:v>18.934235727314153</c:v>
                </c:pt>
                <c:pt idx="76">
                  <c:v>17.853529684648887</c:v>
                </c:pt>
                <c:pt idx="77">
                  <c:v>18.78375767074051</c:v>
                </c:pt>
                <c:pt idx="78">
                  <c:v>18.393882705981522</c:v>
                </c:pt>
                <c:pt idx="79">
                  <c:v>18.311803766032259</c:v>
                </c:pt>
                <c:pt idx="80">
                  <c:v>17.962968271247902</c:v>
                </c:pt>
                <c:pt idx="81">
                  <c:v>17.962968271247902</c:v>
                </c:pt>
                <c:pt idx="82">
                  <c:v>17.962968271247902</c:v>
                </c:pt>
                <c:pt idx="83">
                  <c:v>18.735878289103443</c:v>
                </c:pt>
                <c:pt idx="84">
                  <c:v>18.612759879179553</c:v>
                </c:pt>
                <c:pt idx="85">
                  <c:v>18.612759879179553</c:v>
                </c:pt>
                <c:pt idx="86">
                  <c:v>18.612759879179553</c:v>
                </c:pt>
                <c:pt idx="87">
                  <c:v>18.612759879179553</c:v>
                </c:pt>
                <c:pt idx="88">
                  <c:v>17.894569154623518</c:v>
                </c:pt>
                <c:pt idx="89">
                  <c:v>16.116192122389538</c:v>
                </c:pt>
                <c:pt idx="90">
                  <c:v>16.116192122389538</c:v>
                </c:pt>
                <c:pt idx="91">
                  <c:v>16.116192122389538</c:v>
                </c:pt>
                <c:pt idx="92">
                  <c:v>16.116192122389538</c:v>
                </c:pt>
                <c:pt idx="93">
                  <c:v>17.798810391349381</c:v>
                </c:pt>
                <c:pt idx="94">
                  <c:v>17.798810391349381</c:v>
                </c:pt>
                <c:pt idx="95">
                  <c:v>17.798810391349381</c:v>
                </c:pt>
                <c:pt idx="96">
                  <c:v>18.831637052377577</c:v>
                </c:pt>
                <c:pt idx="97">
                  <c:v>18.263924384395192</c:v>
                </c:pt>
                <c:pt idx="98">
                  <c:v>17.210577988379679</c:v>
                </c:pt>
                <c:pt idx="99">
                  <c:v>18.441762087618589</c:v>
                </c:pt>
                <c:pt idx="100">
                  <c:v>18.291284031044945</c:v>
                </c:pt>
                <c:pt idx="101">
                  <c:v>15.835755744229562</c:v>
                </c:pt>
                <c:pt idx="102">
                  <c:v>18.927395815651717</c:v>
                </c:pt>
                <c:pt idx="103">
                  <c:v>17.012220550168966</c:v>
                </c:pt>
                <c:pt idx="104">
                  <c:v>18.592240144192235</c:v>
                </c:pt>
                <c:pt idx="105">
                  <c:v>17.518374013189408</c:v>
                </c:pt>
                <c:pt idx="106">
                  <c:v>17.860369596311326</c:v>
                </c:pt>
                <c:pt idx="107">
                  <c:v>17.860369596311326</c:v>
                </c:pt>
                <c:pt idx="108">
                  <c:v>18.15448579779618</c:v>
                </c:pt>
                <c:pt idx="109">
                  <c:v>18.332323501019577</c:v>
                </c:pt>
                <c:pt idx="110">
                  <c:v>18.332323501019577</c:v>
                </c:pt>
                <c:pt idx="111">
                  <c:v>18.332323501019577</c:v>
                </c:pt>
                <c:pt idx="112">
                  <c:v>14.330975178493118</c:v>
                </c:pt>
                <c:pt idx="113">
                  <c:v>18.387042794319083</c:v>
                </c:pt>
                <c:pt idx="114">
                  <c:v>18.387042794319083</c:v>
                </c:pt>
                <c:pt idx="115">
                  <c:v>18.947915550639028</c:v>
                </c:pt>
                <c:pt idx="116">
                  <c:v>18.387042794319083</c:v>
                </c:pt>
                <c:pt idx="117">
                  <c:v>17.867209507973765</c:v>
                </c:pt>
                <c:pt idx="118">
                  <c:v>15.062845726374023</c:v>
                </c:pt>
                <c:pt idx="119">
                  <c:v>15.062845726374023</c:v>
                </c:pt>
                <c:pt idx="120">
                  <c:v>16.471867528836334</c:v>
                </c:pt>
                <c:pt idx="121">
                  <c:v>16.930141610219707</c:v>
                </c:pt>
                <c:pt idx="122">
                  <c:v>19.057354137238047</c:v>
                </c:pt>
                <c:pt idx="123">
                  <c:v>17.750931009712314</c:v>
                </c:pt>
                <c:pt idx="124">
                  <c:v>17.750931009712314</c:v>
                </c:pt>
                <c:pt idx="125">
                  <c:v>17.750931009712314</c:v>
                </c:pt>
                <c:pt idx="126">
                  <c:v>18.051887122859601</c:v>
                </c:pt>
                <c:pt idx="127">
                  <c:v>18.674319084141498</c:v>
                </c:pt>
                <c:pt idx="128">
                  <c:v>17.518374013189408</c:v>
                </c:pt>
                <c:pt idx="129">
                  <c:v>17.607292864801106</c:v>
                </c:pt>
                <c:pt idx="130">
                  <c:v>17.586773129813793</c:v>
                </c:pt>
                <c:pt idx="131">
                  <c:v>17.586773129813793</c:v>
                </c:pt>
                <c:pt idx="132">
                  <c:v>18.708518642453686</c:v>
                </c:pt>
                <c:pt idx="133">
                  <c:v>18.599080055854674</c:v>
                </c:pt>
                <c:pt idx="134">
                  <c:v>18.140805974471302</c:v>
                </c:pt>
                <c:pt idx="135">
                  <c:v>18.209205091095686</c:v>
                </c:pt>
                <c:pt idx="136">
                  <c:v>18.209205091095686</c:v>
                </c:pt>
                <c:pt idx="137">
                  <c:v>18.209205091095686</c:v>
                </c:pt>
                <c:pt idx="138">
                  <c:v>18.537520850892729</c:v>
                </c:pt>
                <c:pt idx="139">
                  <c:v>18.599080055854674</c:v>
                </c:pt>
                <c:pt idx="140">
                  <c:v>18.599080055854674</c:v>
                </c:pt>
                <c:pt idx="141">
                  <c:v>17.915088889610832</c:v>
                </c:pt>
                <c:pt idx="142">
                  <c:v>17.915088889610832</c:v>
                </c:pt>
                <c:pt idx="143">
                  <c:v>17.566253394826475</c:v>
                </c:pt>
                <c:pt idx="144">
                  <c:v>17.566253394826475</c:v>
                </c:pt>
                <c:pt idx="145">
                  <c:v>15.698957510980794</c:v>
                </c:pt>
                <c:pt idx="146">
                  <c:v>14.82344881818868</c:v>
                </c:pt>
                <c:pt idx="147">
                  <c:v>15.753676804280301</c:v>
                </c:pt>
                <c:pt idx="148">
                  <c:v>15.753676804280301</c:v>
                </c:pt>
                <c:pt idx="149">
                  <c:v>18.400722617643961</c:v>
                </c:pt>
                <c:pt idx="150">
                  <c:v>17.791970479686942</c:v>
                </c:pt>
                <c:pt idx="151">
                  <c:v>17.791970479686942</c:v>
                </c:pt>
                <c:pt idx="152">
                  <c:v>17.791970479686942</c:v>
                </c:pt>
                <c:pt idx="153">
                  <c:v>18.175005532783491</c:v>
                </c:pt>
                <c:pt idx="154">
                  <c:v>18.900036169001961</c:v>
                </c:pt>
                <c:pt idx="155">
                  <c:v>18.900036169001961</c:v>
                </c:pt>
                <c:pt idx="156">
                  <c:v>18.900036169001961</c:v>
                </c:pt>
                <c:pt idx="157">
                  <c:v>18.031367387872287</c:v>
                </c:pt>
                <c:pt idx="158">
                  <c:v>18.544360762555165</c:v>
                </c:pt>
                <c:pt idx="159">
                  <c:v>18.544360762555165</c:v>
                </c:pt>
                <c:pt idx="160">
                  <c:v>16.35558903057488</c:v>
                </c:pt>
                <c:pt idx="161">
                  <c:v>16.35558903057488</c:v>
                </c:pt>
                <c:pt idx="162">
                  <c:v>16.013593447452962</c:v>
                </c:pt>
                <c:pt idx="163">
                  <c:v>18.325483589357138</c:v>
                </c:pt>
                <c:pt idx="164">
                  <c:v>15.58951892438178</c:v>
                </c:pt>
                <c:pt idx="165">
                  <c:v>16.129871945714413</c:v>
                </c:pt>
                <c:pt idx="166">
                  <c:v>16.129871945714413</c:v>
                </c:pt>
                <c:pt idx="167">
                  <c:v>16.129871945714413</c:v>
                </c:pt>
                <c:pt idx="168">
                  <c:v>16.129871945714413</c:v>
                </c:pt>
                <c:pt idx="169">
                  <c:v>17.997167829560095</c:v>
                </c:pt>
                <c:pt idx="170">
                  <c:v>17.997167829560095</c:v>
                </c:pt>
                <c:pt idx="171">
                  <c:v>17.997167829560095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AD-402D-846B-8803FE995998}"/>
            </c:ext>
          </c:extLst>
        </c:ser>
        <c:ser>
          <c:idx val="3"/>
          <c:order val="3"/>
          <c:spPr>
            <a:ln>
              <a:solidFill>
                <a:srgbClr val="808080"/>
              </a:solidFill>
            </a:ln>
          </c:spPr>
          <c:marker>
            <c:symbol val="none"/>
          </c:marker>
          <c:xVal>
            <c:numRef>
              <c:f>Sheet2!$W$4:$W$175</c:f>
              <c:numCache>
                <c:formatCode>General</c:formatCode>
                <c:ptCount val="172"/>
                <c:pt idx="0">
                  <c:v>12.77</c:v>
                </c:pt>
                <c:pt idx="1">
                  <c:v>12.65</c:v>
                </c:pt>
                <c:pt idx="2">
                  <c:v>12.16</c:v>
                </c:pt>
                <c:pt idx="3">
                  <c:v>11.72</c:v>
                </c:pt>
                <c:pt idx="4">
                  <c:v>10.82</c:v>
                </c:pt>
                <c:pt idx="5">
                  <c:v>8.69</c:v>
                </c:pt>
                <c:pt idx="6">
                  <c:v>12.33</c:v>
                </c:pt>
                <c:pt idx="7">
                  <c:v>12.33</c:v>
                </c:pt>
                <c:pt idx="8">
                  <c:v>10.8</c:v>
                </c:pt>
                <c:pt idx="9">
                  <c:v>9.17</c:v>
                </c:pt>
                <c:pt idx="10">
                  <c:v>9.17</c:v>
                </c:pt>
                <c:pt idx="11">
                  <c:v>13.03</c:v>
                </c:pt>
                <c:pt idx="12">
                  <c:v>13.03</c:v>
                </c:pt>
                <c:pt idx="13">
                  <c:v>13.5</c:v>
                </c:pt>
                <c:pt idx="14">
                  <c:v>12.2</c:v>
                </c:pt>
                <c:pt idx="15">
                  <c:v>12.2</c:v>
                </c:pt>
                <c:pt idx="16">
                  <c:v>12.37</c:v>
                </c:pt>
                <c:pt idx="17">
                  <c:v>12.37</c:v>
                </c:pt>
                <c:pt idx="18">
                  <c:v>9.3000000000000007</c:v>
                </c:pt>
                <c:pt idx="19">
                  <c:v>12.63</c:v>
                </c:pt>
                <c:pt idx="20">
                  <c:v>11.34</c:v>
                </c:pt>
                <c:pt idx="21">
                  <c:v>11.34</c:v>
                </c:pt>
                <c:pt idx="22">
                  <c:v>12.9</c:v>
                </c:pt>
                <c:pt idx="23">
                  <c:v>12.88</c:v>
                </c:pt>
                <c:pt idx="24">
                  <c:v>12.45</c:v>
                </c:pt>
                <c:pt idx="25">
                  <c:v>12.45</c:v>
                </c:pt>
                <c:pt idx="26">
                  <c:v>12.67</c:v>
                </c:pt>
                <c:pt idx="27">
                  <c:v>12.67</c:v>
                </c:pt>
                <c:pt idx="28">
                  <c:v>13.21</c:v>
                </c:pt>
                <c:pt idx="29">
                  <c:v>13.21</c:v>
                </c:pt>
                <c:pt idx="30">
                  <c:v>11.28</c:v>
                </c:pt>
                <c:pt idx="31">
                  <c:v>12.83</c:v>
                </c:pt>
                <c:pt idx="32">
                  <c:v>12.83</c:v>
                </c:pt>
                <c:pt idx="33">
                  <c:v>13.59</c:v>
                </c:pt>
                <c:pt idx="34">
                  <c:v>12.4</c:v>
                </c:pt>
                <c:pt idx="35">
                  <c:v>12.4</c:v>
                </c:pt>
                <c:pt idx="36">
                  <c:v>12.4</c:v>
                </c:pt>
                <c:pt idx="37">
                  <c:v>12.4</c:v>
                </c:pt>
                <c:pt idx="38">
                  <c:v>12.4</c:v>
                </c:pt>
                <c:pt idx="39">
                  <c:v>11.31</c:v>
                </c:pt>
                <c:pt idx="40">
                  <c:v>13.18</c:v>
                </c:pt>
                <c:pt idx="41">
                  <c:v>13.25</c:v>
                </c:pt>
                <c:pt idx="42">
                  <c:v>10.1</c:v>
                </c:pt>
                <c:pt idx="43">
                  <c:v>10.1</c:v>
                </c:pt>
                <c:pt idx="44">
                  <c:v>10.1</c:v>
                </c:pt>
                <c:pt idx="45">
                  <c:v>10.1</c:v>
                </c:pt>
                <c:pt idx="46">
                  <c:v>10.1</c:v>
                </c:pt>
                <c:pt idx="47">
                  <c:v>13.48</c:v>
                </c:pt>
                <c:pt idx="48">
                  <c:v>13.48</c:v>
                </c:pt>
                <c:pt idx="49">
                  <c:v>13.56</c:v>
                </c:pt>
                <c:pt idx="50">
                  <c:v>12.71</c:v>
                </c:pt>
                <c:pt idx="51">
                  <c:v>12.71</c:v>
                </c:pt>
                <c:pt idx="52">
                  <c:v>12.71</c:v>
                </c:pt>
                <c:pt idx="53">
                  <c:v>14.14</c:v>
                </c:pt>
                <c:pt idx="54">
                  <c:v>11.94</c:v>
                </c:pt>
                <c:pt idx="55">
                  <c:v>11.94</c:v>
                </c:pt>
                <c:pt idx="56">
                  <c:v>11.94</c:v>
                </c:pt>
                <c:pt idx="57">
                  <c:v>11.94</c:v>
                </c:pt>
                <c:pt idx="58">
                  <c:v>11.94</c:v>
                </c:pt>
                <c:pt idx="59">
                  <c:v>11.94</c:v>
                </c:pt>
                <c:pt idx="60">
                  <c:v>11.94</c:v>
                </c:pt>
                <c:pt idx="61">
                  <c:v>11.94</c:v>
                </c:pt>
                <c:pt idx="62">
                  <c:v>11.94</c:v>
                </c:pt>
                <c:pt idx="63">
                  <c:v>9.8699999999999992</c:v>
                </c:pt>
                <c:pt idx="64">
                  <c:v>9.8699999999999992</c:v>
                </c:pt>
                <c:pt idx="65">
                  <c:v>9.8699999999999992</c:v>
                </c:pt>
                <c:pt idx="66">
                  <c:v>10.67</c:v>
                </c:pt>
                <c:pt idx="67">
                  <c:v>13.67</c:v>
                </c:pt>
                <c:pt idx="68">
                  <c:v>13.11</c:v>
                </c:pt>
                <c:pt idx="69">
                  <c:v>11.67</c:v>
                </c:pt>
                <c:pt idx="70">
                  <c:v>11.34</c:v>
                </c:pt>
                <c:pt idx="71">
                  <c:v>10.54</c:v>
                </c:pt>
                <c:pt idx="72">
                  <c:v>12.97</c:v>
                </c:pt>
                <c:pt idx="73">
                  <c:v>13.88</c:v>
                </c:pt>
                <c:pt idx="74">
                  <c:v>12.68</c:v>
                </c:pt>
                <c:pt idx="75">
                  <c:v>13.35</c:v>
                </c:pt>
                <c:pt idx="76">
                  <c:v>11.77</c:v>
                </c:pt>
                <c:pt idx="77">
                  <c:v>13.13</c:v>
                </c:pt>
                <c:pt idx="78">
                  <c:v>12.56</c:v>
                </c:pt>
                <c:pt idx="79">
                  <c:v>12.44</c:v>
                </c:pt>
                <c:pt idx="80">
                  <c:v>11.93</c:v>
                </c:pt>
                <c:pt idx="81">
                  <c:v>11.93</c:v>
                </c:pt>
                <c:pt idx="82">
                  <c:v>11.93</c:v>
                </c:pt>
                <c:pt idx="83">
                  <c:v>13.06</c:v>
                </c:pt>
                <c:pt idx="84">
                  <c:v>12.88</c:v>
                </c:pt>
                <c:pt idx="85">
                  <c:v>12.88</c:v>
                </c:pt>
                <c:pt idx="86">
                  <c:v>12.88</c:v>
                </c:pt>
                <c:pt idx="87">
                  <c:v>12.88</c:v>
                </c:pt>
                <c:pt idx="88">
                  <c:v>11.83</c:v>
                </c:pt>
                <c:pt idx="89">
                  <c:v>9.23</c:v>
                </c:pt>
                <c:pt idx="90">
                  <c:v>9.23</c:v>
                </c:pt>
                <c:pt idx="91">
                  <c:v>9.23</c:v>
                </c:pt>
                <c:pt idx="92">
                  <c:v>9.23</c:v>
                </c:pt>
                <c:pt idx="93">
                  <c:v>11.69</c:v>
                </c:pt>
                <c:pt idx="94">
                  <c:v>11.69</c:v>
                </c:pt>
                <c:pt idx="95">
                  <c:v>11.69</c:v>
                </c:pt>
                <c:pt idx="96">
                  <c:v>13.2</c:v>
                </c:pt>
                <c:pt idx="97">
                  <c:v>12.37</c:v>
                </c:pt>
                <c:pt idx="98">
                  <c:v>10.83</c:v>
                </c:pt>
                <c:pt idx="99">
                  <c:v>12.63</c:v>
                </c:pt>
                <c:pt idx="100">
                  <c:v>12.41</c:v>
                </c:pt>
                <c:pt idx="101">
                  <c:v>8.82</c:v>
                </c:pt>
                <c:pt idx="102">
                  <c:v>13.34</c:v>
                </c:pt>
                <c:pt idx="103">
                  <c:v>10.54</c:v>
                </c:pt>
                <c:pt idx="104">
                  <c:v>12.85</c:v>
                </c:pt>
                <c:pt idx="105">
                  <c:v>11.28</c:v>
                </c:pt>
                <c:pt idx="106">
                  <c:v>11.78</c:v>
                </c:pt>
                <c:pt idx="107">
                  <c:v>11.78</c:v>
                </c:pt>
                <c:pt idx="108">
                  <c:v>12.21</c:v>
                </c:pt>
                <c:pt idx="109">
                  <c:v>12.47</c:v>
                </c:pt>
                <c:pt idx="110">
                  <c:v>12.47</c:v>
                </c:pt>
                <c:pt idx="111">
                  <c:v>12.47</c:v>
                </c:pt>
                <c:pt idx="112">
                  <c:v>6.62</c:v>
                </c:pt>
                <c:pt idx="113">
                  <c:v>12.55</c:v>
                </c:pt>
                <c:pt idx="114">
                  <c:v>12.55</c:v>
                </c:pt>
                <c:pt idx="115">
                  <c:v>13.37</c:v>
                </c:pt>
                <c:pt idx="116">
                  <c:v>12.55</c:v>
                </c:pt>
                <c:pt idx="117">
                  <c:v>11.79</c:v>
                </c:pt>
                <c:pt idx="118">
                  <c:v>7.69</c:v>
                </c:pt>
                <c:pt idx="119">
                  <c:v>7.69</c:v>
                </c:pt>
                <c:pt idx="120">
                  <c:v>9.75</c:v>
                </c:pt>
                <c:pt idx="121">
                  <c:v>10.42</c:v>
                </c:pt>
                <c:pt idx="122">
                  <c:v>13.53</c:v>
                </c:pt>
                <c:pt idx="123">
                  <c:v>11.62</c:v>
                </c:pt>
                <c:pt idx="124">
                  <c:v>11.62</c:v>
                </c:pt>
                <c:pt idx="125">
                  <c:v>11.62</c:v>
                </c:pt>
                <c:pt idx="126">
                  <c:v>12.06</c:v>
                </c:pt>
                <c:pt idx="127">
                  <c:v>12.97</c:v>
                </c:pt>
                <c:pt idx="128">
                  <c:v>11.28</c:v>
                </c:pt>
                <c:pt idx="129">
                  <c:v>11.41</c:v>
                </c:pt>
                <c:pt idx="130">
                  <c:v>11.38</c:v>
                </c:pt>
                <c:pt idx="131">
                  <c:v>11.38</c:v>
                </c:pt>
                <c:pt idx="132">
                  <c:v>13.02</c:v>
                </c:pt>
                <c:pt idx="133">
                  <c:v>12.86</c:v>
                </c:pt>
                <c:pt idx="134">
                  <c:v>12.19</c:v>
                </c:pt>
                <c:pt idx="135">
                  <c:v>12.29</c:v>
                </c:pt>
                <c:pt idx="136">
                  <c:v>12.29</c:v>
                </c:pt>
                <c:pt idx="137">
                  <c:v>12.29</c:v>
                </c:pt>
                <c:pt idx="138">
                  <c:v>12.77</c:v>
                </c:pt>
                <c:pt idx="139">
                  <c:v>12.86</c:v>
                </c:pt>
                <c:pt idx="140">
                  <c:v>12.86</c:v>
                </c:pt>
                <c:pt idx="141">
                  <c:v>11.86</c:v>
                </c:pt>
                <c:pt idx="142">
                  <c:v>11.86</c:v>
                </c:pt>
                <c:pt idx="143">
                  <c:v>11.35</c:v>
                </c:pt>
                <c:pt idx="144">
                  <c:v>11.35</c:v>
                </c:pt>
                <c:pt idx="145">
                  <c:v>8.6199999999999992</c:v>
                </c:pt>
                <c:pt idx="146">
                  <c:v>7.34</c:v>
                </c:pt>
                <c:pt idx="147">
                  <c:v>8.6999999999999993</c:v>
                </c:pt>
                <c:pt idx="148">
                  <c:v>8.6999999999999993</c:v>
                </c:pt>
                <c:pt idx="149">
                  <c:v>12.57</c:v>
                </c:pt>
                <c:pt idx="150">
                  <c:v>11.68</c:v>
                </c:pt>
                <c:pt idx="151">
                  <c:v>11.68</c:v>
                </c:pt>
                <c:pt idx="152">
                  <c:v>11.68</c:v>
                </c:pt>
                <c:pt idx="153">
                  <c:v>12.24</c:v>
                </c:pt>
                <c:pt idx="154">
                  <c:v>13.3</c:v>
                </c:pt>
                <c:pt idx="155">
                  <c:v>13.3</c:v>
                </c:pt>
                <c:pt idx="156">
                  <c:v>13.3</c:v>
                </c:pt>
                <c:pt idx="157">
                  <c:v>12.03</c:v>
                </c:pt>
                <c:pt idx="158">
                  <c:v>12.78</c:v>
                </c:pt>
                <c:pt idx="159">
                  <c:v>12.78</c:v>
                </c:pt>
                <c:pt idx="160">
                  <c:v>9.58</c:v>
                </c:pt>
                <c:pt idx="161">
                  <c:v>9.58</c:v>
                </c:pt>
                <c:pt idx="162">
                  <c:v>9.08</c:v>
                </c:pt>
                <c:pt idx="163">
                  <c:v>12.46</c:v>
                </c:pt>
                <c:pt idx="164">
                  <c:v>8.4600000000000009</c:v>
                </c:pt>
                <c:pt idx="165">
                  <c:v>9.25</c:v>
                </c:pt>
                <c:pt idx="166">
                  <c:v>9.25</c:v>
                </c:pt>
                <c:pt idx="167">
                  <c:v>9.25</c:v>
                </c:pt>
                <c:pt idx="168">
                  <c:v>9.25</c:v>
                </c:pt>
                <c:pt idx="169">
                  <c:v>11.98</c:v>
                </c:pt>
                <c:pt idx="170">
                  <c:v>11.98</c:v>
                </c:pt>
                <c:pt idx="171">
                  <c:v>11.98</c:v>
                </c:pt>
              </c:numCache>
            </c:numRef>
          </c:xVal>
          <c:yVal>
            <c:numRef>
              <c:f>Sheet2!$AA$4:$AA$175</c:f>
              <c:numCache>
                <c:formatCode>General</c:formatCode>
                <c:ptCount val="172"/>
                <c:pt idx="0">
                  <c:v>17.181195229789015</c:v>
                </c:pt>
                <c:pt idx="1">
                  <c:v>17.099116289839753</c:v>
                </c:pt>
                <c:pt idx="2">
                  <c:v>16.763960618380271</c:v>
                </c:pt>
                <c:pt idx="3">
                  <c:v>16.463004505232984</c:v>
                </c:pt>
                <c:pt idx="4">
                  <c:v>15.847412455613528</c:v>
                </c:pt>
                <c:pt idx="5">
                  <c:v>14.390511271514152</c:v>
                </c:pt>
                <c:pt idx="6">
                  <c:v>16.880239116641722</c:v>
                </c:pt>
                <c:pt idx="7">
                  <c:v>16.880239116641722</c:v>
                </c:pt>
                <c:pt idx="8">
                  <c:v>15.833732632288653</c:v>
                </c:pt>
                <c:pt idx="9">
                  <c:v>14.718827031311195</c:v>
                </c:pt>
                <c:pt idx="10">
                  <c:v>14.718827031311195</c:v>
                </c:pt>
                <c:pt idx="11">
                  <c:v>17.359032933012411</c:v>
                </c:pt>
                <c:pt idx="12">
                  <c:v>17.359032933012411</c:v>
                </c:pt>
                <c:pt idx="13">
                  <c:v>17.680508781147015</c:v>
                </c:pt>
                <c:pt idx="14">
                  <c:v>16.791320265030027</c:v>
                </c:pt>
                <c:pt idx="15">
                  <c:v>16.791320265030027</c:v>
                </c:pt>
                <c:pt idx="16">
                  <c:v>16.907598763291478</c:v>
                </c:pt>
                <c:pt idx="17">
                  <c:v>16.907598763291478</c:v>
                </c:pt>
                <c:pt idx="18">
                  <c:v>14.807745882922895</c:v>
                </c:pt>
                <c:pt idx="19">
                  <c:v>17.085436466514874</c:v>
                </c:pt>
                <c:pt idx="20">
                  <c:v>16.203087862060325</c:v>
                </c:pt>
                <c:pt idx="21">
                  <c:v>16.203087862060325</c:v>
                </c:pt>
                <c:pt idx="22">
                  <c:v>17.270114081400713</c:v>
                </c:pt>
                <c:pt idx="23">
                  <c:v>17.256434258075839</c:v>
                </c:pt>
                <c:pt idx="24">
                  <c:v>16.962318056590984</c:v>
                </c:pt>
                <c:pt idx="25">
                  <c:v>16.962318056590984</c:v>
                </c:pt>
                <c:pt idx="26">
                  <c:v>17.112796113164631</c:v>
                </c:pt>
                <c:pt idx="27">
                  <c:v>17.112796113164631</c:v>
                </c:pt>
                <c:pt idx="28">
                  <c:v>17.482151342936302</c:v>
                </c:pt>
                <c:pt idx="29">
                  <c:v>17.482151342936302</c:v>
                </c:pt>
                <c:pt idx="30">
                  <c:v>16.162048392085694</c:v>
                </c:pt>
                <c:pt idx="31">
                  <c:v>17.222234699763643</c:v>
                </c:pt>
                <c:pt idx="32">
                  <c:v>17.222234699763643</c:v>
                </c:pt>
                <c:pt idx="33">
                  <c:v>17.74206798610896</c:v>
                </c:pt>
                <c:pt idx="34">
                  <c:v>16.928118498278796</c:v>
                </c:pt>
                <c:pt idx="35">
                  <c:v>16.928118498278796</c:v>
                </c:pt>
                <c:pt idx="36">
                  <c:v>16.928118498278796</c:v>
                </c:pt>
                <c:pt idx="37">
                  <c:v>16.928118498278796</c:v>
                </c:pt>
                <c:pt idx="38">
                  <c:v>16.928118498278796</c:v>
                </c:pt>
                <c:pt idx="39">
                  <c:v>16.182568127073008</c:v>
                </c:pt>
                <c:pt idx="40">
                  <c:v>17.461631607948988</c:v>
                </c:pt>
                <c:pt idx="41">
                  <c:v>17.509510989586058</c:v>
                </c:pt>
                <c:pt idx="42">
                  <c:v>15.354938815917967</c:v>
                </c:pt>
                <c:pt idx="43">
                  <c:v>15.354938815917967</c:v>
                </c:pt>
                <c:pt idx="44">
                  <c:v>15.354938815917967</c:v>
                </c:pt>
                <c:pt idx="45">
                  <c:v>15.354938815917967</c:v>
                </c:pt>
                <c:pt idx="46">
                  <c:v>15.354938815917967</c:v>
                </c:pt>
                <c:pt idx="47">
                  <c:v>17.666828957822137</c:v>
                </c:pt>
                <c:pt idx="48">
                  <c:v>17.666828957822137</c:v>
                </c:pt>
                <c:pt idx="49">
                  <c:v>17.721548251121646</c:v>
                </c:pt>
                <c:pt idx="50">
                  <c:v>17.140155759814384</c:v>
                </c:pt>
                <c:pt idx="51">
                  <c:v>17.140155759814384</c:v>
                </c:pt>
                <c:pt idx="52">
                  <c:v>17.140155759814384</c:v>
                </c:pt>
                <c:pt idx="53">
                  <c:v>18.11826312754307</c:v>
                </c:pt>
                <c:pt idx="54">
                  <c:v>16.613482561806627</c:v>
                </c:pt>
                <c:pt idx="55">
                  <c:v>16.613482561806627</c:v>
                </c:pt>
                <c:pt idx="56">
                  <c:v>16.613482561806627</c:v>
                </c:pt>
                <c:pt idx="57">
                  <c:v>16.613482561806627</c:v>
                </c:pt>
                <c:pt idx="58">
                  <c:v>16.613482561806627</c:v>
                </c:pt>
                <c:pt idx="59">
                  <c:v>16.613482561806627</c:v>
                </c:pt>
                <c:pt idx="60">
                  <c:v>16.613482561806627</c:v>
                </c:pt>
                <c:pt idx="61">
                  <c:v>16.613482561806627</c:v>
                </c:pt>
                <c:pt idx="62">
                  <c:v>16.613482561806627</c:v>
                </c:pt>
                <c:pt idx="63">
                  <c:v>15.197620847681881</c:v>
                </c:pt>
                <c:pt idx="64">
                  <c:v>15.197620847681881</c:v>
                </c:pt>
                <c:pt idx="65">
                  <c:v>15.197620847681881</c:v>
                </c:pt>
                <c:pt idx="66">
                  <c:v>15.744813780676955</c:v>
                </c:pt>
                <c:pt idx="67">
                  <c:v>17.796787279408466</c:v>
                </c:pt>
                <c:pt idx="68">
                  <c:v>17.413752226311917</c:v>
                </c:pt>
                <c:pt idx="69">
                  <c:v>16.428804946920788</c:v>
                </c:pt>
                <c:pt idx="70">
                  <c:v>16.203087862060325</c:v>
                </c:pt>
                <c:pt idx="71">
                  <c:v>15.655894929065253</c:v>
                </c:pt>
                <c:pt idx="72">
                  <c:v>17.317993463037784</c:v>
                </c:pt>
                <c:pt idx="73">
                  <c:v>17.940425424319674</c:v>
                </c:pt>
                <c:pt idx="74">
                  <c:v>17.11963602482707</c:v>
                </c:pt>
                <c:pt idx="75">
                  <c:v>17.577910106210439</c:v>
                </c:pt>
                <c:pt idx="76">
                  <c:v>16.497204063545173</c:v>
                </c:pt>
                <c:pt idx="77">
                  <c:v>17.427432049636796</c:v>
                </c:pt>
                <c:pt idx="78">
                  <c:v>17.037557084877808</c:v>
                </c:pt>
                <c:pt idx="79">
                  <c:v>16.955478144928545</c:v>
                </c:pt>
                <c:pt idx="80">
                  <c:v>16.606642650144188</c:v>
                </c:pt>
                <c:pt idx="81">
                  <c:v>16.606642650144188</c:v>
                </c:pt>
                <c:pt idx="82">
                  <c:v>16.606642650144188</c:v>
                </c:pt>
                <c:pt idx="83">
                  <c:v>17.379552667999729</c:v>
                </c:pt>
                <c:pt idx="84">
                  <c:v>17.256434258075839</c:v>
                </c:pt>
                <c:pt idx="85">
                  <c:v>17.256434258075839</c:v>
                </c:pt>
                <c:pt idx="86">
                  <c:v>17.256434258075839</c:v>
                </c:pt>
                <c:pt idx="87">
                  <c:v>17.256434258075839</c:v>
                </c:pt>
                <c:pt idx="88">
                  <c:v>16.538243533519804</c:v>
                </c:pt>
                <c:pt idx="89">
                  <c:v>14.759866501285826</c:v>
                </c:pt>
                <c:pt idx="90">
                  <c:v>14.759866501285826</c:v>
                </c:pt>
                <c:pt idx="91">
                  <c:v>14.759866501285826</c:v>
                </c:pt>
                <c:pt idx="92">
                  <c:v>14.759866501285826</c:v>
                </c:pt>
                <c:pt idx="93">
                  <c:v>16.442484770245667</c:v>
                </c:pt>
                <c:pt idx="94">
                  <c:v>16.442484770245667</c:v>
                </c:pt>
                <c:pt idx="95">
                  <c:v>16.442484770245667</c:v>
                </c:pt>
                <c:pt idx="96">
                  <c:v>17.475311431273862</c:v>
                </c:pt>
                <c:pt idx="97">
                  <c:v>16.907598763291478</c:v>
                </c:pt>
                <c:pt idx="98">
                  <c:v>15.854252367275967</c:v>
                </c:pt>
                <c:pt idx="99">
                  <c:v>17.085436466514874</c:v>
                </c:pt>
                <c:pt idx="100">
                  <c:v>16.934958409941231</c:v>
                </c:pt>
                <c:pt idx="101">
                  <c:v>14.479430123125852</c:v>
                </c:pt>
                <c:pt idx="102">
                  <c:v>17.571070194548003</c:v>
                </c:pt>
                <c:pt idx="103">
                  <c:v>15.655894929065253</c:v>
                </c:pt>
                <c:pt idx="104">
                  <c:v>17.235914523088521</c:v>
                </c:pt>
                <c:pt idx="105">
                  <c:v>16.162048392085694</c:v>
                </c:pt>
                <c:pt idx="106">
                  <c:v>16.504043975207612</c:v>
                </c:pt>
                <c:pt idx="107">
                  <c:v>16.504043975207612</c:v>
                </c:pt>
                <c:pt idx="108">
                  <c:v>16.798160176692466</c:v>
                </c:pt>
                <c:pt idx="109">
                  <c:v>16.975997879915862</c:v>
                </c:pt>
                <c:pt idx="110">
                  <c:v>16.975997879915862</c:v>
                </c:pt>
                <c:pt idx="111">
                  <c:v>16.975997879915862</c:v>
                </c:pt>
                <c:pt idx="112">
                  <c:v>12.974649557389407</c:v>
                </c:pt>
                <c:pt idx="113">
                  <c:v>17.030717173215368</c:v>
                </c:pt>
                <c:pt idx="114">
                  <c:v>17.030717173215368</c:v>
                </c:pt>
                <c:pt idx="115">
                  <c:v>17.591589929535314</c:v>
                </c:pt>
                <c:pt idx="116">
                  <c:v>17.030717173215368</c:v>
                </c:pt>
                <c:pt idx="117">
                  <c:v>16.510883886870051</c:v>
                </c:pt>
                <c:pt idx="118">
                  <c:v>13.706520105270313</c:v>
                </c:pt>
                <c:pt idx="119">
                  <c:v>13.706520105270313</c:v>
                </c:pt>
                <c:pt idx="120">
                  <c:v>15.115541907732622</c:v>
                </c:pt>
                <c:pt idx="121">
                  <c:v>15.573815989115994</c:v>
                </c:pt>
                <c:pt idx="122">
                  <c:v>17.701028516134333</c:v>
                </c:pt>
                <c:pt idx="123">
                  <c:v>16.3946053886086</c:v>
                </c:pt>
                <c:pt idx="124">
                  <c:v>16.3946053886086</c:v>
                </c:pt>
                <c:pt idx="125">
                  <c:v>16.3946053886086</c:v>
                </c:pt>
                <c:pt idx="126">
                  <c:v>16.695561501755886</c:v>
                </c:pt>
                <c:pt idx="127">
                  <c:v>17.317993463037784</c:v>
                </c:pt>
                <c:pt idx="128">
                  <c:v>16.162048392085694</c:v>
                </c:pt>
                <c:pt idx="129">
                  <c:v>16.250967243697392</c:v>
                </c:pt>
                <c:pt idx="130">
                  <c:v>16.230447508710078</c:v>
                </c:pt>
                <c:pt idx="131">
                  <c:v>16.230447508710078</c:v>
                </c:pt>
                <c:pt idx="132">
                  <c:v>17.352193021349972</c:v>
                </c:pt>
                <c:pt idx="133">
                  <c:v>17.24275443475096</c:v>
                </c:pt>
                <c:pt idx="134">
                  <c:v>16.784480353367588</c:v>
                </c:pt>
                <c:pt idx="135">
                  <c:v>16.852879469991972</c:v>
                </c:pt>
                <c:pt idx="136">
                  <c:v>16.852879469991972</c:v>
                </c:pt>
                <c:pt idx="137">
                  <c:v>16.852879469991972</c:v>
                </c:pt>
                <c:pt idx="138">
                  <c:v>17.181195229789015</c:v>
                </c:pt>
                <c:pt idx="139">
                  <c:v>17.24275443475096</c:v>
                </c:pt>
                <c:pt idx="140">
                  <c:v>17.24275443475096</c:v>
                </c:pt>
                <c:pt idx="141">
                  <c:v>16.558763268507118</c:v>
                </c:pt>
                <c:pt idx="142">
                  <c:v>16.558763268507118</c:v>
                </c:pt>
                <c:pt idx="143">
                  <c:v>16.209927773722761</c:v>
                </c:pt>
                <c:pt idx="144">
                  <c:v>16.209927773722761</c:v>
                </c:pt>
                <c:pt idx="145">
                  <c:v>14.342631889877083</c:v>
                </c:pt>
                <c:pt idx="146">
                  <c:v>13.46712319708497</c:v>
                </c:pt>
                <c:pt idx="147">
                  <c:v>14.397351183176591</c:v>
                </c:pt>
                <c:pt idx="148">
                  <c:v>14.397351183176591</c:v>
                </c:pt>
                <c:pt idx="149">
                  <c:v>17.044396996540247</c:v>
                </c:pt>
                <c:pt idx="150">
                  <c:v>16.435644858583228</c:v>
                </c:pt>
                <c:pt idx="151">
                  <c:v>16.435644858583228</c:v>
                </c:pt>
                <c:pt idx="152">
                  <c:v>16.435644858583228</c:v>
                </c:pt>
                <c:pt idx="153">
                  <c:v>16.818679911679776</c:v>
                </c:pt>
                <c:pt idx="154">
                  <c:v>17.543710547898247</c:v>
                </c:pt>
                <c:pt idx="155">
                  <c:v>17.543710547898247</c:v>
                </c:pt>
                <c:pt idx="156">
                  <c:v>17.543710547898247</c:v>
                </c:pt>
                <c:pt idx="157">
                  <c:v>16.675041766768572</c:v>
                </c:pt>
                <c:pt idx="158">
                  <c:v>17.188035141451451</c:v>
                </c:pt>
                <c:pt idx="159">
                  <c:v>17.188035141451451</c:v>
                </c:pt>
                <c:pt idx="160">
                  <c:v>14.999263409471169</c:v>
                </c:pt>
                <c:pt idx="161">
                  <c:v>14.999263409471169</c:v>
                </c:pt>
                <c:pt idx="162">
                  <c:v>14.65726782634925</c:v>
                </c:pt>
                <c:pt idx="163">
                  <c:v>16.969157968253423</c:v>
                </c:pt>
                <c:pt idx="164">
                  <c:v>14.233193303278069</c:v>
                </c:pt>
                <c:pt idx="165">
                  <c:v>14.773546324610702</c:v>
                </c:pt>
                <c:pt idx="166">
                  <c:v>14.773546324610702</c:v>
                </c:pt>
                <c:pt idx="167">
                  <c:v>14.773546324610702</c:v>
                </c:pt>
                <c:pt idx="168">
                  <c:v>14.773546324610702</c:v>
                </c:pt>
                <c:pt idx="169">
                  <c:v>16.64084220845638</c:v>
                </c:pt>
                <c:pt idx="170">
                  <c:v>16.64084220845638</c:v>
                </c:pt>
                <c:pt idx="171">
                  <c:v>16.64084220845638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AD-402D-846B-8803FE995998}"/>
            </c:ext>
          </c:extLst>
        </c:ser>
        <c:ser>
          <c:idx val="4"/>
          <c:order val="4"/>
          <c:spPr>
            <a:ln>
              <a:solidFill>
                <a:srgbClr val="C0C0C0"/>
              </a:solidFill>
            </a:ln>
          </c:spPr>
          <c:marker>
            <c:symbol val="none"/>
          </c:marker>
          <c:xVal>
            <c:numRef>
              <c:f>Sheet2!$W$4:$W$175</c:f>
              <c:numCache>
                <c:formatCode>General</c:formatCode>
                <c:ptCount val="172"/>
                <c:pt idx="0">
                  <c:v>12.77</c:v>
                </c:pt>
                <c:pt idx="1">
                  <c:v>12.65</c:v>
                </c:pt>
                <c:pt idx="2">
                  <c:v>12.16</c:v>
                </c:pt>
                <c:pt idx="3">
                  <c:v>11.72</c:v>
                </c:pt>
                <c:pt idx="4">
                  <c:v>10.82</c:v>
                </c:pt>
                <c:pt idx="5">
                  <c:v>8.69</c:v>
                </c:pt>
                <c:pt idx="6">
                  <c:v>12.33</c:v>
                </c:pt>
                <c:pt idx="7">
                  <c:v>12.33</c:v>
                </c:pt>
                <c:pt idx="8">
                  <c:v>10.8</c:v>
                </c:pt>
                <c:pt idx="9">
                  <c:v>9.17</c:v>
                </c:pt>
                <c:pt idx="10">
                  <c:v>9.17</c:v>
                </c:pt>
                <c:pt idx="11">
                  <c:v>13.03</c:v>
                </c:pt>
                <c:pt idx="12">
                  <c:v>13.03</c:v>
                </c:pt>
                <c:pt idx="13">
                  <c:v>13.5</c:v>
                </c:pt>
                <c:pt idx="14">
                  <c:v>12.2</c:v>
                </c:pt>
                <c:pt idx="15">
                  <c:v>12.2</c:v>
                </c:pt>
                <c:pt idx="16">
                  <c:v>12.37</c:v>
                </c:pt>
                <c:pt idx="17">
                  <c:v>12.37</c:v>
                </c:pt>
                <c:pt idx="18">
                  <c:v>9.3000000000000007</c:v>
                </c:pt>
                <c:pt idx="19">
                  <c:v>12.63</c:v>
                </c:pt>
                <c:pt idx="20">
                  <c:v>11.34</c:v>
                </c:pt>
                <c:pt idx="21">
                  <c:v>11.34</c:v>
                </c:pt>
                <c:pt idx="22">
                  <c:v>12.9</c:v>
                </c:pt>
                <c:pt idx="23">
                  <c:v>12.88</c:v>
                </c:pt>
                <c:pt idx="24">
                  <c:v>12.45</c:v>
                </c:pt>
                <c:pt idx="25">
                  <c:v>12.45</c:v>
                </c:pt>
                <c:pt idx="26">
                  <c:v>12.67</c:v>
                </c:pt>
                <c:pt idx="27">
                  <c:v>12.67</c:v>
                </c:pt>
                <c:pt idx="28">
                  <c:v>13.21</c:v>
                </c:pt>
                <c:pt idx="29">
                  <c:v>13.21</c:v>
                </c:pt>
                <c:pt idx="30">
                  <c:v>11.28</c:v>
                </c:pt>
                <c:pt idx="31">
                  <c:v>12.83</c:v>
                </c:pt>
                <c:pt idx="32">
                  <c:v>12.83</c:v>
                </c:pt>
                <c:pt idx="33">
                  <c:v>13.59</c:v>
                </c:pt>
                <c:pt idx="34">
                  <c:v>12.4</c:v>
                </c:pt>
                <c:pt idx="35">
                  <c:v>12.4</c:v>
                </c:pt>
                <c:pt idx="36">
                  <c:v>12.4</c:v>
                </c:pt>
                <c:pt idx="37">
                  <c:v>12.4</c:v>
                </c:pt>
                <c:pt idx="38">
                  <c:v>12.4</c:v>
                </c:pt>
                <c:pt idx="39">
                  <c:v>11.31</c:v>
                </c:pt>
                <c:pt idx="40">
                  <c:v>13.18</c:v>
                </c:pt>
                <c:pt idx="41">
                  <c:v>13.25</c:v>
                </c:pt>
                <c:pt idx="42">
                  <c:v>10.1</c:v>
                </c:pt>
                <c:pt idx="43">
                  <c:v>10.1</c:v>
                </c:pt>
                <c:pt idx="44">
                  <c:v>10.1</c:v>
                </c:pt>
                <c:pt idx="45">
                  <c:v>10.1</c:v>
                </c:pt>
                <c:pt idx="46">
                  <c:v>10.1</c:v>
                </c:pt>
                <c:pt idx="47">
                  <c:v>13.48</c:v>
                </c:pt>
                <c:pt idx="48">
                  <c:v>13.48</c:v>
                </c:pt>
                <c:pt idx="49">
                  <c:v>13.56</c:v>
                </c:pt>
                <c:pt idx="50">
                  <c:v>12.71</c:v>
                </c:pt>
                <c:pt idx="51">
                  <c:v>12.71</c:v>
                </c:pt>
                <c:pt idx="52">
                  <c:v>12.71</c:v>
                </c:pt>
                <c:pt idx="53">
                  <c:v>14.14</c:v>
                </c:pt>
                <c:pt idx="54">
                  <c:v>11.94</c:v>
                </c:pt>
                <c:pt idx="55">
                  <c:v>11.94</c:v>
                </c:pt>
                <c:pt idx="56">
                  <c:v>11.94</c:v>
                </c:pt>
                <c:pt idx="57">
                  <c:v>11.94</c:v>
                </c:pt>
                <c:pt idx="58">
                  <c:v>11.94</c:v>
                </c:pt>
                <c:pt idx="59">
                  <c:v>11.94</c:v>
                </c:pt>
                <c:pt idx="60">
                  <c:v>11.94</c:v>
                </c:pt>
                <c:pt idx="61">
                  <c:v>11.94</c:v>
                </c:pt>
                <c:pt idx="62">
                  <c:v>11.94</c:v>
                </c:pt>
                <c:pt idx="63">
                  <c:v>9.8699999999999992</c:v>
                </c:pt>
                <c:pt idx="64">
                  <c:v>9.8699999999999992</c:v>
                </c:pt>
                <c:pt idx="65">
                  <c:v>9.8699999999999992</c:v>
                </c:pt>
                <c:pt idx="66">
                  <c:v>10.67</c:v>
                </c:pt>
                <c:pt idx="67">
                  <c:v>13.67</c:v>
                </c:pt>
                <c:pt idx="68">
                  <c:v>13.11</c:v>
                </c:pt>
                <c:pt idx="69">
                  <c:v>11.67</c:v>
                </c:pt>
                <c:pt idx="70">
                  <c:v>11.34</c:v>
                </c:pt>
                <c:pt idx="71">
                  <c:v>10.54</c:v>
                </c:pt>
                <c:pt idx="72">
                  <c:v>12.97</c:v>
                </c:pt>
                <c:pt idx="73">
                  <c:v>13.88</c:v>
                </c:pt>
                <c:pt idx="74">
                  <c:v>12.68</c:v>
                </c:pt>
                <c:pt idx="75">
                  <c:v>13.35</c:v>
                </c:pt>
                <c:pt idx="76">
                  <c:v>11.77</c:v>
                </c:pt>
                <c:pt idx="77">
                  <c:v>13.13</c:v>
                </c:pt>
                <c:pt idx="78">
                  <c:v>12.56</c:v>
                </c:pt>
                <c:pt idx="79">
                  <c:v>12.44</c:v>
                </c:pt>
                <c:pt idx="80">
                  <c:v>11.93</c:v>
                </c:pt>
                <c:pt idx="81">
                  <c:v>11.93</c:v>
                </c:pt>
                <c:pt idx="82">
                  <c:v>11.93</c:v>
                </c:pt>
                <c:pt idx="83">
                  <c:v>13.06</c:v>
                </c:pt>
                <c:pt idx="84">
                  <c:v>12.88</c:v>
                </c:pt>
                <c:pt idx="85">
                  <c:v>12.88</c:v>
                </c:pt>
                <c:pt idx="86">
                  <c:v>12.88</c:v>
                </c:pt>
                <c:pt idx="87">
                  <c:v>12.88</c:v>
                </c:pt>
                <c:pt idx="88">
                  <c:v>11.83</c:v>
                </c:pt>
                <c:pt idx="89">
                  <c:v>9.23</c:v>
                </c:pt>
                <c:pt idx="90">
                  <c:v>9.23</c:v>
                </c:pt>
                <c:pt idx="91">
                  <c:v>9.23</c:v>
                </c:pt>
                <c:pt idx="92">
                  <c:v>9.23</c:v>
                </c:pt>
                <c:pt idx="93">
                  <c:v>11.69</c:v>
                </c:pt>
                <c:pt idx="94">
                  <c:v>11.69</c:v>
                </c:pt>
                <c:pt idx="95">
                  <c:v>11.69</c:v>
                </c:pt>
                <c:pt idx="96">
                  <c:v>13.2</c:v>
                </c:pt>
                <c:pt idx="97">
                  <c:v>12.37</c:v>
                </c:pt>
                <c:pt idx="98">
                  <c:v>10.83</c:v>
                </c:pt>
                <c:pt idx="99">
                  <c:v>12.63</c:v>
                </c:pt>
                <c:pt idx="100">
                  <c:v>12.41</c:v>
                </c:pt>
                <c:pt idx="101">
                  <c:v>8.82</c:v>
                </c:pt>
                <c:pt idx="102">
                  <c:v>13.34</c:v>
                </c:pt>
                <c:pt idx="103">
                  <c:v>10.54</c:v>
                </c:pt>
                <c:pt idx="104">
                  <c:v>12.85</c:v>
                </c:pt>
                <c:pt idx="105">
                  <c:v>11.28</c:v>
                </c:pt>
                <c:pt idx="106">
                  <c:v>11.78</c:v>
                </c:pt>
                <c:pt idx="107">
                  <c:v>11.78</c:v>
                </c:pt>
                <c:pt idx="108">
                  <c:v>12.21</c:v>
                </c:pt>
                <c:pt idx="109">
                  <c:v>12.47</c:v>
                </c:pt>
                <c:pt idx="110">
                  <c:v>12.47</c:v>
                </c:pt>
                <c:pt idx="111">
                  <c:v>12.47</c:v>
                </c:pt>
                <c:pt idx="112">
                  <c:v>6.62</c:v>
                </c:pt>
                <c:pt idx="113">
                  <c:v>12.55</c:v>
                </c:pt>
                <c:pt idx="114">
                  <c:v>12.55</c:v>
                </c:pt>
                <c:pt idx="115">
                  <c:v>13.37</c:v>
                </c:pt>
                <c:pt idx="116">
                  <c:v>12.55</c:v>
                </c:pt>
                <c:pt idx="117">
                  <c:v>11.79</c:v>
                </c:pt>
                <c:pt idx="118">
                  <c:v>7.69</c:v>
                </c:pt>
                <c:pt idx="119">
                  <c:v>7.69</c:v>
                </c:pt>
                <c:pt idx="120">
                  <c:v>9.75</c:v>
                </c:pt>
                <c:pt idx="121">
                  <c:v>10.42</c:v>
                </c:pt>
                <c:pt idx="122">
                  <c:v>13.53</c:v>
                </c:pt>
                <c:pt idx="123">
                  <c:v>11.62</c:v>
                </c:pt>
                <c:pt idx="124">
                  <c:v>11.62</c:v>
                </c:pt>
                <c:pt idx="125">
                  <c:v>11.62</c:v>
                </c:pt>
                <c:pt idx="126">
                  <c:v>12.06</c:v>
                </c:pt>
                <c:pt idx="127">
                  <c:v>12.97</c:v>
                </c:pt>
                <c:pt idx="128">
                  <c:v>11.28</c:v>
                </c:pt>
                <c:pt idx="129">
                  <c:v>11.41</c:v>
                </c:pt>
                <c:pt idx="130">
                  <c:v>11.38</c:v>
                </c:pt>
                <c:pt idx="131">
                  <c:v>11.38</c:v>
                </c:pt>
                <c:pt idx="132">
                  <c:v>13.02</c:v>
                </c:pt>
                <c:pt idx="133">
                  <c:v>12.86</c:v>
                </c:pt>
                <c:pt idx="134">
                  <c:v>12.19</c:v>
                </c:pt>
                <c:pt idx="135">
                  <c:v>12.29</c:v>
                </c:pt>
                <c:pt idx="136">
                  <c:v>12.29</c:v>
                </c:pt>
                <c:pt idx="137">
                  <c:v>12.29</c:v>
                </c:pt>
                <c:pt idx="138">
                  <c:v>12.77</c:v>
                </c:pt>
                <c:pt idx="139">
                  <c:v>12.86</c:v>
                </c:pt>
                <c:pt idx="140">
                  <c:v>12.86</c:v>
                </c:pt>
                <c:pt idx="141">
                  <c:v>11.86</c:v>
                </c:pt>
                <c:pt idx="142">
                  <c:v>11.86</c:v>
                </c:pt>
                <c:pt idx="143">
                  <c:v>11.35</c:v>
                </c:pt>
                <c:pt idx="144">
                  <c:v>11.35</c:v>
                </c:pt>
                <c:pt idx="145">
                  <c:v>8.6199999999999992</c:v>
                </c:pt>
                <c:pt idx="146">
                  <c:v>7.34</c:v>
                </c:pt>
                <c:pt idx="147">
                  <c:v>8.6999999999999993</c:v>
                </c:pt>
                <c:pt idx="148">
                  <c:v>8.6999999999999993</c:v>
                </c:pt>
                <c:pt idx="149">
                  <c:v>12.57</c:v>
                </c:pt>
                <c:pt idx="150">
                  <c:v>11.68</c:v>
                </c:pt>
                <c:pt idx="151">
                  <c:v>11.68</c:v>
                </c:pt>
                <c:pt idx="152">
                  <c:v>11.68</c:v>
                </c:pt>
                <c:pt idx="153">
                  <c:v>12.24</c:v>
                </c:pt>
                <c:pt idx="154">
                  <c:v>13.3</c:v>
                </c:pt>
                <c:pt idx="155">
                  <c:v>13.3</c:v>
                </c:pt>
                <c:pt idx="156">
                  <c:v>13.3</c:v>
                </c:pt>
                <c:pt idx="157">
                  <c:v>12.03</c:v>
                </c:pt>
                <c:pt idx="158">
                  <c:v>12.78</c:v>
                </c:pt>
                <c:pt idx="159">
                  <c:v>12.78</c:v>
                </c:pt>
                <c:pt idx="160">
                  <c:v>9.58</c:v>
                </c:pt>
                <c:pt idx="161">
                  <c:v>9.58</c:v>
                </c:pt>
                <c:pt idx="162">
                  <c:v>9.08</c:v>
                </c:pt>
                <c:pt idx="163">
                  <c:v>12.46</c:v>
                </c:pt>
                <c:pt idx="164">
                  <c:v>8.4600000000000009</c:v>
                </c:pt>
                <c:pt idx="165">
                  <c:v>9.25</c:v>
                </c:pt>
                <c:pt idx="166">
                  <c:v>9.25</c:v>
                </c:pt>
                <c:pt idx="167">
                  <c:v>9.25</c:v>
                </c:pt>
                <c:pt idx="168">
                  <c:v>9.25</c:v>
                </c:pt>
                <c:pt idx="169">
                  <c:v>11.98</c:v>
                </c:pt>
                <c:pt idx="170">
                  <c:v>11.98</c:v>
                </c:pt>
                <c:pt idx="171">
                  <c:v>11.98</c:v>
                </c:pt>
              </c:numCache>
            </c:numRef>
          </c:xVal>
          <c:yVal>
            <c:numRef>
              <c:f>Sheet2!$AB$4:$AB$175</c:f>
              <c:numCache>
                <c:formatCode>General</c:formatCode>
                <c:ptCount val="172"/>
                <c:pt idx="0">
                  <c:v>19.215683661444583</c:v>
                </c:pt>
                <c:pt idx="1">
                  <c:v>19.13360472149532</c:v>
                </c:pt>
                <c:pt idx="2">
                  <c:v>18.798449050035838</c:v>
                </c:pt>
                <c:pt idx="3">
                  <c:v>18.497492936888552</c:v>
                </c:pt>
                <c:pt idx="4">
                  <c:v>17.881900887269094</c:v>
                </c:pt>
                <c:pt idx="5">
                  <c:v>16.424999703169718</c:v>
                </c:pt>
                <c:pt idx="6">
                  <c:v>18.914727548297289</c:v>
                </c:pt>
                <c:pt idx="7">
                  <c:v>18.914727548297289</c:v>
                </c:pt>
                <c:pt idx="8">
                  <c:v>17.868221063944219</c:v>
                </c:pt>
                <c:pt idx="9">
                  <c:v>16.753315462966761</c:v>
                </c:pt>
                <c:pt idx="10">
                  <c:v>16.753315462966761</c:v>
                </c:pt>
                <c:pt idx="11">
                  <c:v>19.393521364667979</c:v>
                </c:pt>
                <c:pt idx="12">
                  <c:v>19.393521364667979</c:v>
                </c:pt>
                <c:pt idx="13">
                  <c:v>19.714997212802583</c:v>
                </c:pt>
                <c:pt idx="14">
                  <c:v>18.825808696685595</c:v>
                </c:pt>
                <c:pt idx="15">
                  <c:v>18.825808696685595</c:v>
                </c:pt>
                <c:pt idx="16">
                  <c:v>18.942087194947046</c:v>
                </c:pt>
                <c:pt idx="17">
                  <c:v>18.942087194947046</c:v>
                </c:pt>
                <c:pt idx="18">
                  <c:v>16.842234314578462</c:v>
                </c:pt>
                <c:pt idx="19">
                  <c:v>19.119924898170442</c:v>
                </c:pt>
                <c:pt idx="20">
                  <c:v>18.237576293715893</c:v>
                </c:pt>
                <c:pt idx="21">
                  <c:v>18.237576293715893</c:v>
                </c:pt>
                <c:pt idx="22">
                  <c:v>19.304602513056281</c:v>
                </c:pt>
                <c:pt idx="23">
                  <c:v>19.290922689731406</c:v>
                </c:pt>
                <c:pt idx="24">
                  <c:v>18.996806488246552</c:v>
                </c:pt>
                <c:pt idx="25">
                  <c:v>18.996806488246552</c:v>
                </c:pt>
                <c:pt idx="26">
                  <c:v>19.147284544820199</c:v>
                </c:pt>
                <c:pt idx="27">
                  <c:v>19.147284544820199</c:v>
                </c:pt>
                <c:pt idx="28">
                  <c:v>19.516639774591869</c:v>
                </c:pt>
                <c:pt idx="29">
                  <c:v>19.516639774591869</c:v>
                </c:pt>
                <c:pt idx="30">
                  <c:v>18.196536823741262</c:v>
                </c:pt>
                <c:pt idx="31">
                  <c:v>19.256723131419211</c:v>
                </c:pt>
                <c:pt idx="32">
                  <c:v>19.256723131419211</c:v>
                </c:pt>
                <c:pt idx="33">
                  <c:v>19.776556417764528</c:v>
                </c:pt>
                <c:pt idx="34">
                  <c:v>18.962606929934363</c:v>
                </c:pt>
                <c:pt idx="35">
                  <c:v>18.962606929934363</c:v>
                </c:pt>
                <c:pt idx="36">
                  <c:v>18.962606929934363</c:v>
                </c:pt>
                <c:pt idx="37">
                  <c:v>18.962606929934363</c:v>
                </c:pt>
                <c:pt idx="38">
                  <c:v>18.962606929934363</c:v>
                </c:pt>
                <c:pt idx="39">
                  <c:v>18.217056558728576</c:v>
                </c:pt>
                <c:pt idx="40">
                  <c:v>19.496120039604556</c:v>
                </c:pt>
                <c:pt idx="41">
                  <c:v>19.543999421241626</c:v>
                </c:pt>
                <c:pt idx="42">
                  <c:v>17.389427247573533</c:v>
                </c:pt>
                <c:pt idx="43">
                  <c:v>17.389427247573533</c:v>
                </c:pt>
                <c:pt idx="44">
                  <c:v>17.389427247573533</c:v>
                </c:pt>
                <c:pt idx="45">
                  <c:v>17.389427247573533</c:v>
                </c:pt>
                <c:pt idx="46">
                  <c:v>17.389427247573533</c:v>
                </c:pt>
                <c:pt idx="47">
                  <c:v>19.701317389477705</c:v>
                </c:pt>
                <c:pt idx="48">
                  <c:v>19.701317389477705</c:v>
                </c:pt>
                <c:pt idx="49">
                  <c:v>19.756036682777214</c:v>
                </c:pt>
                <c:pt idx="50">
                  <c:v>19.174644191469952</c:v>
                </c:pt>
                <c:pt idx="51">
                  <c:v>19.174644191469952</c:v>
                </c:pt>
                <c:pt idx="52">
                  <c:v>19.174644191469952</c:v>
                </c:pt>
                <c:pt idx="53">
                  <c:v>20.152751559198638</c:v>
                </c:pt>
                <c:pt idx="54">
                  <c:v>18.647970993462195</c:v>
                </c:pt>
                <c:pt idx="55">
                  <c:v>18.647970993462195</c:v>
                </c:pt>
                <c:pt idx="56">
                  <c:v>18.647970993462195</c:v>
                </c:pt>
                <c:pt idx="57">
                  <c:v>18.647970993462195</c:v>
                </c:pt>
                <c:pt idx="58">
                  <c:v>18.647970993462195</c:v>
                </c:pt>
                <c:pt idx="59">
                  <c:v>18.647970993462195</c:v>
                </c:pt>
                <c:pt idx="60">
                  <c:v>18.647970993462195</c:v>
                </c:pt>
                <c:pt idx="61">
                  <c:v>18.647970993462195</c:v>
                </c:pt>
                <c:pt idx="62">
                  <c:v>18.647970993462195</c:v>
                </c:pt>
                <c:pt idx="63">
                  <c:v>17.232109279337447</c:v>
                </c:pt>
                <c:pt idx="64">
                  <c:v>17.232109279337447</c:v>
                </c:pt>
                <c:pt idx="65">
                  <c:v>17.232109279337447</c:v>
                </c:pt>
                <c:pt idx="66">
                  <c:v>17.779302212332521</c:v>
                </c:pt>
                <c:pt idx="67">
                  <c:v>19.831275711064034</c:v>
                </c:pt>
                <c:pt idx="68">
                  <c:v>19.448240657967485</c:v>
                </c:pt>
                <c:pt idx="69">
                  <c:v>18.463293378576356</c:v>
                </c:pt>
                <c:pt idx="70">
                  <c:v>18.237576293715893</c:v>
                </c:pt>
                <c:pt idx="71">
                  <c:v>17.690383360720819</c:v>
                </c:pt>
                <c:pt idx="72">
                  <c:v>19.352481894693351</c:v>
                </c:pt>
                <c:pt idx="73">
                  <c:v>19.974913855975242</c:v>
                </c:pt>
                <c:pt idx="74">
                  <c:v>19.154124456482638</c:v>
                </c:pt>
                <c:pt idx="75">
                  <c:v>19.612398537866007</c:v>
                </c:pt>
                <c:pt idx="76">
                  <c:v>18.53169249520074</c:v>
                </c:pt>
                <c:pt idx="77">
                  <c:v>19.461920481292363</c:v>
                </c:pt>
                <c:pt idx="78">
                  <c:v>19.072045516533375</c:v>
                </c:pt>
                <c:pt idx="79">
                  <c:v>18.989966576584113</c:v>
                </c:pt>
                <c:pt idx="80">
                  <c:v>18.641131081799756</c:v>
                </c:pt>
                <c:pt idx="81">
                  <c:v>18.641131081799756</c:v>
                </c:pt>
                <c:pt idx="82">
                  <c:v>18.641131081799756</c:v>
                </c:pt>
                <c:pt idx="83">
                  <c:v>19.414041099655297</c:v>
                </c:pt>
                <c:pt idx="84">
                  <c:v>19.290922689731406</c:v>
                </c:pt>
                <c:pt idx="85">
                  <c:v>19.290922689731406</c:v>
                </c:pt>
                <c:pt idx="86">
                  <c:v>19.290922689731406</c:v>
                </c:pt>
                <c:pt idx="87">
                  <c:v>19.290922689731406</c:v>
                </c:pt>
                <c:pt idx="88">
                  <c:v>18.572731965175372</c:v>
                </c:pt>
                <c:pt idx="89">
                  <c:v>16.794354932941392</c:v>
                </c:pt>
                <c:pt idx="90">
                  <c:v>16.794354932941392</c:v>
                </c:pt>
                <c:pt idx="91">
                  <c:v>16.794354932941392</c:v>
                </c:pt>
                <c:pt idx="92">
                  <c:v>16.794354932941392</c:v>
                </c:pt>
                <c:pt idx="93">
                  <c:v>18.476973201901234</c:v>
                </c:pt>
                <c:pt idx="94">
                  <c:v>18.476973201901234</c:v>
                </c:pt>
                <c:pt idx="95">
                  <c:v>18.476973201901234</c:v>
                </c:pt>
                <c:pt idx="96">
                  <c:v>19.50979986292943</c:v>
                </c:pt>
                <c:pt idx="97">
                  <c:v>18.942087194947046</c:v>
                </c:pt>
                <c:pt idx="98">
                  <c:v>17.888740798931533</c:v>
                </c:pt>
                <c:pt idx="99">
                  <c:v>19.119924898170442</c:v>
                </c:pt>
                <c:pt idx="100">
                  <c:v>18.969446841596799</c:v>
                </c:pt>
                <c:pt idx="101">
                  <c:v>16.513918554781419</c:v>
                </c:pt>
                <c:pt idx="102">
                  <c:v>19.605558626203571</c:v>
                </c:pt>
                <c:pt idx="103">
                  <c:v>17.690383360720819</c:v>
                </c:pt>
                <c:pt idx="104">
                  <c:v>19.270402954744089</c:v>
                </c:pt>
                <c:pt idx="105">
                  <c:v>18.196536823741262</c:v>
                </c:pt>
                <c:pt idx="106">
                  <c:v>18.53853240686318</c:v>
                </c:pt>
                <c:pt idx="107">
                  <c:v>18.53853240686318</c:v>
                </c:pt>
                <c:pt idx="108">
                  <c:v>18.832648608348034</c:v>
                </c:pt>
                <c:pt idx="109">
                  <c:v>19.01048631157143</c:v>
                </c:pt>
                <c:pt idx="110">
                  <c:v>19.01048631157143</c:v>
                </c:pt>
                <c:pt idx="111">
                  <c:v>19.01048631157143</c:v>
                </c:pt>
                <c:pt idx="112">
                  <c:v>15.009137989044975</c:v>
                </c:pt>
                <c:pt idx="113">
                  <c:v>19.065205604870936</c:v>
                </c:pt>
                <c:pt idx="114">
                  <c:v>19.065205604870936</c:v>
                </c:pt>
                <c:pt idx="115">
                  <c:v>19.626078361190881</c:v>
                </c:pt>
                <c:pt idx="116">
                  <c:v>19.065205604870936</c:v>
                </c:pt>
                <c:pt idx="117">
                  <c:v>18.545372318525619</c:v>
                </c:pt>
                <c:pt idx="118">
                  <c:v>15.741008536925881</c:v>
                </c:pt>
                <c:pt idx="119">
                  <c:v>15.741008536925881</c:v>
                </c:pt>
                <c:pt idx="120">
                  <c:v>17.150030339388188</c:v>
                </c:pt>
                <c:pt idx="121">
                  <c:v>17.60830442077156</c:v>
                </c:pt>
                <c:pt idx="122">
                  <c:v>19.7355169477899</c:v>
                </c:pt>
                <c:pt idx="123">
                  <c:v>18.429093820264168</c:v>
                </c:pt>
                <c:pt idx="124">
                  <c:v>18.429093820264168</c:v>
                </c:pt>
                <c:pt idx="125">
                  <c:v>18.429093820264168</c:v>
                </c:pt>
                <c:pt idx="126">
                  <c:v>18.730049933411454</c:v>
                </c:pt>
                <c:pt idx="127">
                  <c:v>19.352481894693351</c:v>
                </c:pt>
                <c:pt idx="128">
                  <c:v>18.196536823741262</c:v>
                </c:pt>
                <c:pt idx="129">
                  <c:v>18.28545567535296</c:v>
                </c:pt>
                <c:pt idx="130">
                  <c:v>18.264935940365646</c:v>
                </c:pt>
                <c:pt idx="131">
                  <c:v>18.264935940365646</c:v>
                </c:pt>
                <c:pt idx="132">
                  <c:v>19.38668145300554</c:v>
                </c:pt>
                <c:pt idx="133">
                  <c:v>19.277242866406528</c:v>
                </c:pt>
                <c:pt idx="134">
                  <c:v>18.818968785023156</c:v>
                </c:pt>
                <c:pt idx="135">
                  <c:v>18.88736790164754</c:v>
                </c:pt>
                <c:pt idx="136">
                  <c:v>18.88736790164754</c:v>
                </c:pt>
                <c:pt idx="137">
                  <c:v>18.88736790164754</c:v>
                </c:pt>
                <c:pt idx="138">
                  <c:v>19.215683661444583</c:v>
                </c:pt>
                <c:pt idx="139">
                  <c:v>19.277242866406528</c:v>
                </c:pt>
                <c:pt idx="140">
                  <c:v>19.277242866406528</c:v>
                </c:pt>
                <c:pt idx="141">
                  <c:v>18.593251700162686</c:v>
                </c:pt>
                <c:pt idx="142">
                  <c:v>18.593251700162686</c:v>
                </c:pt>
                <c:pt idx="143">
                  <c:v>18.244416205378329</c:v>
                </c:pt>
                <c:pt idx="144">
                  <c:v>18.244416205378329</c:v>
                </c:pt>
                <c:pt idx="145">
                  <c:v>16.377120321532651</c:v>
                </c:pt>
                <c:pt idx="146">
                  <c:v>15.501611628740537</c:v>
                </c:pt>
                <c:pt idx="147">
                  <c:v>16.431839614832157</c:v>
                </c:pt>
                <c:pt idx="148">
                  <c:v>16.431839614832157</c:v>
                </c:pt>
                <c:pt idx="149">
                  <c:v>19.078885428195814</c:v>
                </c:pt>
                <c:pt idx="150">
                  <c:v>18.470133290238795</c:v>
                </c:pt>
                <c:pt idx="151">
                  <c:v>18.470133290238795</c:v>
                </c:pt>
                <c:pt idx="152">
                  <c:v>18.470133290238795</c:v>
                </c:pt>
                <c:pt idx="153">
                  <c:v>18.853168343335344</c:v>
                </c:pt>
                <c:pt idx="154">
                  <c:v>19.578198979553814</c:v>
                </c:pt>
                <c:pt idx="155">
                  <c:v>19.578198979553814</c:v>
                </c:pt>
                <c:pt idx="156">
                  <c:v>19.578198979553814</c:v>
                </c:pt>
                <c:pt idx="157">
                  <c:v>18.70953019842414</c:v>
                </c:pt>
                <c:pt idx="158">
                  <c:v>19.222523573107019</c:v>
                </c:pt>
                <c:pt idx="159">
                  <c:v>19.222523573107019</c:v>
                </c:pt>
                <c:pt idx="160">
                  <c:v>17.033751841126737</c:v>
                </c:pt>
                <c:pt idx="161">
                  <c:v>17.033751841126737</c:v>
                </c:pt>
                <c:pt idx="162">
                  <c:v>16.691756258004816</c:v>
                </c:pt>
                <c:pt idx="163">
                  <c:v>19.003646399908991</c:v>
                </c:pt>
                <c:pt idx="164">
                  <c:v>16.267681734933635</c:v>
                </c:pt>
                <c:pt idx="165">
                  <c:v>16.80803475626627</c:v>
                </c:pt>
                <c:pt idx="166">
                  <c:v>16.80803475626627</c:v>
                </c:pt>
                <c:pt idx="167">
                  <c:v>16.80803475626627</c:v>
                </c:pt>
                <c:pt idx="168">
                  <c:v>16.80803475626627</c:v>
                </c:pt>
                <c:pt idx="169">
                  <c:v>18.675330640111948</c:v>
                </c:pt>
                <c:pt idx="170">
                  <c:v>18.675330640111948</c:v>
                </c:pt>
                <c:pt idx="171">
                  <c:v>18.675330640111948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AD-402D-846B-8803FE995998}"/>
            </c:ext>
          </c:extLst>
        </c:ser>
        <c:ser>
          <c:idx val="5"/>
          <c:order val="5"/>
          <c:spPr>
            <a:ln>
              <a:solidFill>
                <a:srgbClr val="C0C0C0"/>
              </a:solidFill>
            </a:ln>
          </c:spPr>
          <c:marker>
            <c:symbol val="none"/>
          </c:marker>
          <c:xVal>
            <c:numRef>
              <c:f>Sheet2!$W$4:$W$175</c:f>
              <c:numCache>
                <c:formatCode>General</c:formatCode>
                <c:ptCount val="172"/>
                <c:pt idx="0">
                  <c:v>12.77</c:v>
                </c:pt>
                <c:pt idx="1">
                  <c:v>12.65</c:v>
                </c:pt>
                <c:pt idx="2">
                  <c:v>12.16</c:v>
                </c:pt>
                <c:pt idx="3">
                  <c:v>11.72</c:v>
                </c:pt>
                <c:pt idx="4">
                  <c:v>10.82</c:v>
                </c:pt>
                <c:pt idx="5">
                  <c:v>8.69</c:v>
                </c:pt>
                <c:pt idx="6">
                  <c:v>12.33</c:v>
                </c:pt>
                <c:pt idx="7">
                  <c:v>12.33</c:v>
                </c:pt>
                <c:pt idx="8">
                  <c:v>10.8</c:v>
                </c:pt>
                <c:pt idx="9">
                  <c:v>9.17</c:v>
                </c:pt>
                <c:pt idx="10">
                  <c:v>9.17</c:v>
                </c:pt>
                <c:pt idx="11">
                  <c:v>13.03</c:v>
                </c:pt>
                <c:pt idx="12">
                  <c:v>13.03</c:v>
                </c:pt>
                <c:pt idx="13">
                  <c:v>13.5</c:v>
                </c:pt>
                <c:pt idx="14">
                  <c:v>12.2</c:v>
                </c:pt>
                <c:pt idx="15">
                  <c:v>12.2</c:v>
                </c:pt>
                <c:pt idx="16">
                  <c:v>12.37</c:v>
                </c:pt>
                <c:pt idx="17">
                  <c:v>12.37</c:v>
                </c:pt>
                <c:pt idx="18">
                  <c:v>9.3000000000000007</c:v>
                </c:pt>
                <c:pt idx="19">
                  <c:v>12.63</c:v>
                </c:pt>
                <c:pt idx="20">
                  <c:v>11.34</c:v>
                </c:pt>
                <c:pt idx="21">
                  <c:v>11.34</c:v>
                </c:pt>
                <c:pt idx="22">
                  <c:v>12.9</c:v>
                </c:pt>
                <c:pt idx="23">
                  <c:v>12.88</c:v>
                </c:pt>
                <c:pt idx="24">
                  <c:v>12.45</c:v>
                </c:pt>
                <c:pt idx="25">
                  <c:v>12.45</c:v>
                </c:pt>
                <c:pt idx="26">
                  <c:v>12.67</c:v>
                </c:pt>
                <c:pt idx="27">
                  <c:v>12.67</c:v>
                </c:pt>
                <c:pt idx="28">
                  <c:v>13.21</c:v>
                </c:pt>
                <c:pt idx="29">
                  <c:v>13.21</c:v>
                </c:pt>
                <c:pt idx="30">
                  <c:v>11.28</c:v>
                </c:pt>
                <c:pt idx="31">
                  <c:v>12.83</c:v>
                </c:pt>
                <c:pt idx="32">
                  <c:v>12.83</c:v>
                </c:pt>
                <c:pt idx="33">
                  <c:v>13.59</c:v>
                </c:pt>
                <c:pt idx="34">
                  <c:v>12.4</c:v>
                </c:pt>
                <c:pt idx="35">
                  <c:v>12.4</c:v>
                </c:pt>
                <c:pt idx="36">
                  <c:v>12.4</c:v>
                </c:pt>
                <c:pt idx="37">
                  <c:v>12.4</c:v>
                </c:pt>
                <c:pt idx="38">
                  <c:v>12.4</c:v>
                </c:pt>
                <c:pt idx="39">
                  <c:v>11.31</c:v>
                </c:pt>
                <c:pt idx="40">
                  <c:v>13.18</c:v>
                </c:pt>
                <c:pt idx="41">
                  <c:v>13.25</c:v>
                </c:pt>
                <c:pt idx="42">
                  <c:v>10.1</c:v>
                </c:pt>
                <c:pt idx="43">
                  <c:v>10.1</c:v>
                </c:pt>
                <c:pt idx="44">
                  <c:v>10.1</c:v>
                </c:pt>
                <c:pt idx="45">
                  <c:v>10.1</c:v>
                </c:pt>
                <c:pt idx="46">
                  <c:v>10.1</c:v>
                </c:pt>
                <c:pt idx="47">
                  <c:v>13.48</c:v>
                </c:pt>
                <c:pt idx="48">
                  <c:v>13.48</c:v>
                </c:pt>
                <c:pt idx="49">
                  <c:v>13.56</c:v>
                </c:pt>
                <c:pt idx="50">
                  <c:v>12.71</c:v>
                </c:pt>
                <c:pt idx="51">
                  <c:v>12.71</c:v>
                </c:pt>
                <c:pt idx="52">
                  <c:v>12.71</c:v>
                </c:pt>
                <c:pt idx="53">
                  <c:v>14.14</c:v>
                </c:pt>
                <c:pt idx="54">
                  <c:v>11.94</c:v>
                </c:pt>
                <c:pt idx="55">
                  <c:v>11.94</c:v>
                </c:pt>
                <c:pt idx="56">
                  <c:v>11.94</c:v>
                </c:pt>
                <c:pt idx="57">
                  <c:v>11.94</c:v>
                </c:pt>
                <c:pt idx="58">
                  <c:v>11.94</c:v>
                </c:pt>
                <c:pt idx="59">
                  <c:v>11.94</c:v>
                </c:pt>
                <c:pt idx="60">
                  <c:v>11.94</c:v>
                </c:pt>
                <c:pt idx="61">
                  <c:v>11.94</c:v>
                </c:pt>
                <c:pt idx="62">
                  <c:v>11.94</c:v>
                </c:pt>
                <c:pt idx="63">
                  <c:v>9.8699999999999992</c:v>
                </c:pt>
                <c:pt idx="64">
                  <c:v>9.8699999999999992</c:v>
                </c:pt>
                <c:pt idx="65">
                  <c:v>9.8699999999999992</c:v>
                </c:pt>
                <c:pt idx="66">
                  <c:v>10.67</c:v>
                </c:pt>
                <c:pt idx="67">
                  <c:v>13.67</c:v>
                </c:pt>
                <c:pt idx="68">
                  <c:v>13.11</c:v>
                </c:pt>
                <c:pt idx="69">
                  <c:v>11.67</c:v>
                </c:pt>
                <c:pt idx="70">
                  <c:v>11.34</c:v>
                </c:pt>
                <c:pt idx="71">
                  <c:v>10.54</c:v>
                </c:pt>
                <c:pt idx="72">
                  <c:v>12.97</c:v>
                </c:pt>
                <c:pt idx="73">
                  <c:v>13.88</c:v>
                </c:pt>
                <c:pt idx="74">
                  <c:v>12.68</c:v>
                </c:pt>
                <c:pt idx="75">
                  <c:v>13.35</c:v>
                </c:pt>
                <c:pt idx="76">
                  <c:v>11.77</c:v>
                </c:pt>
                <c:pt idx="77">
                  <c:v>13.13</c:v>
                </c:pt>
                <c:pt idx="78">
                  <c:v>12.56</c:v>
                </c:pt>
                <c:pt idx="79">
                  <c:v>12.44</c:v>
                </c:pt>
                <c:pt idx="80">
                  <c:v>11.93</c:v>
                </c:pt>
                <c:pt idx="81">
                  <c:v>11.93</c:v>
                </c:pt>
                <c:pt idx="82">
                  <c:v>11.93</c:v>
                </c:pt>
                <c:pt idx="83">
                  <c:v>13.06</c:v>
                </c:pt>
                <c:pt idx="84">
                  <c:v>12.88</c:v>
                </c:pt>
                <c:pt idx="85">
                  <c:v>12.88</c:v>
                </c:pt>
                <c:pt idx="86">
                  <c:v>12.88</c:v>
                </c:pt>
                <c:pt idx="87">
                  <c:v>12.88</c:v>
                </c:pt>
                <c:pt idx="88">
                  <c:v>11.83</c:v>
                </c:pt>
                <c:pt idx="89">
                  <c:v>9.23</c:v>
                </c:pt>
                <c:pt idx="90">
                  <c:v>9.23</c:v>
                </c:pt>
                <c:pt idx="91">
                  <c:v>9.23</c:v>
                </c:pt>
                <c:pt idx="92">
                  <c:v>9.23</c:v>
                </c:pt>
                <c:pt idx="93">
                  <c:v>11.69</c:v>
                </c:pt>
                <c:pt idx="94">
                  <c:v>11.69</c:v>
                </c:pt>
                <c:pt idx="95">
                  <c:v>11.69</c:v>
                </c:pt>
                <c:pt idx="96">
                  <c:v>13.2</c:v>
                </c:pt>
                <c:pt idx="97">
                  <c:v>12.37</c:v>
                </c:pt>
                <c:pt idx="98">
                  <c:v>10.83</c:v>
                </c:pt>
                <c:pt idx="99">
                  <c:v>12.63</c:v>
                </c:pt>
                <c:pt idx="100">
                  <c:v>12.41</c:v>
                </c:pt>
                <c:pt idx="101">
                  <c:v>8.82</c:v>
                </c:pt>
                <c:pt idx="102">
                  <c:v>13.34</c:v>
                </c:pt>
                <c:pt idx="103">
                  <c:v>10.54</c:v>
                </c:pt>
                <c:pt idx="104">
                  <c:v>12.85</c:v>
                </c:pt>
                <c:pt idx="105">
                  <c:v>11.28</c:v>
                </c:pt>
                <c:pt idx="106">
                  <c:v>11.78</c:v>
                </c:pt>
                <c:pt idx="107">
                  <c:v>11.78</c:v>
                </c:pt>
                <c:pt idx="108">
                  <c:v>12.21</c:v>
                </c:pt>
                <c:pt idx="109">
                  <c:v>12.47</c:v>
                </c:pt>
                <c:pt idx="110">
                  <c:v>12.47</c:v>
                </c:pt>
                <c:pt idx="111">
                  <c:v>12.47</c:v>
                </c:pt>
                <c:pt idx="112">
                  <c:v>6.62</c:v>
                </c:pt>
                <c:pt idx="113">
                  <c:v>12.55</c:v>
                </c:pt>
                <c:pt idx="114">
                  <c:v>12.55</c:v>
                </c:pt>
                <c:pt idx="115">
                  <c:v>13.37</c:v>
                </c:pt>
                <c:pt idx="116">
                  <c:v>12.55</c:v>
                </c:pt>
                <c:pt idx="117">
                  <c:v>11.79</c:v>
                </c:pt>
                <c:pt idx="118">
                  <c:v>7.69</c:v>
                </c:pt>
                <c:pt idx="119">
                  <c:v>7.69</c:v>
                </c:pt>
                <c:pt idx="120">
                  <c:v>9.75</c:v>
                </c:pt>
                <c:pt idx="121">
                  <c:v>10.42</c:v>
                </c:pt>
                <c:pt idx="122">
                  <c:v>13.53</c:v>
                </c:pt>
                <c:pt idx="123">
                  <c:v>11.62</c:v>
                </c:pt>
                <c:pt idx="124">
                  <c:v>11.62</c:v>
                </c:pt>
                <c:pt idx="125">
                  <c:v>11.62</c:v>
                </c:pt>
                <c:pt idx="126">
                  <c:v>12.06</c:v>
                </c:pt>
                <c:pt idx="127">
                  <c:v>12.97</c:v>
                </c:pt>
                <c:pt idx="128">
                  <c:v>11.28</c:v>
                </c:pt>
                <c:pt idx="129">
                  <c:v>11.41</c:v>
                </c:pt>
                <c:pt idx="130">
                  <c:v>11.38</c:v>
                </c:pt>
                <c:pt idx="131">
                  <c:v>11.38</c:v>
                </c:pt>
                <c:pt idx="132">
                  <c:v>13.02</c:v>
                </c:pt>
                <c:pt idx="133">
                  <c:v>12.86</c:v>
                </c:pt>
                <c:pt idx="134">
                  <c:v>12.19</c:v>
                </c:pt>
                <c:pt idx="135">
                  <c:v>12.29</c:v>
                </c:pt>
                <c:pt idx="136">
                  <c:v>12.29</c:v>
                </c:pt>
                <c:pt idx="137">
                  <c:v>12.29</c:v>
                </c:pt>
                <c:pt idx="138">
                  <c:v>12.77</c:v>
                </c:pt>
                <c:pt idx="139">
                  <c:v>12.86</c:v>
                </c:pt>
                <c:pt idx="140">
                  <c:v>12.86</c:v>
                </c:pt>
                <c:pt idx="141">
                  <c:v>11.86</c:v>
                </c:pt>
                <c:pt idx="142">
                  <c:v>11.86</c:v>
                </c:pt>
                <c:pt idx="143">
                  <c:v>11.35</c:v>
                </c:pt>
                <c:pt idx="144">
                  <c:v>11.35</c:v>
                </c:pt>
                <c:pt idx="145">
                  <c:v>8.6199999999999992</c:v>
                </c:pt>
                <c:pt idx="146">
                  <c:v>7.34</c:v>
                </c:pt>
                <c:pt idx="147">
                  <c:v>8.6999999999999993</c:v>
                </c:pt>
                <c:pt idx="148">
                  <c:v>8.6999999999999993</c:v>
                </c:pt>
                <c:pt idx="149">
                  <c:v>12.57</c:v>
                </c:pt>
                <c:pt idx="150">
                  <c:v>11.68</c:v>
                </c:pt>
                <c:pt idx="151">
                  <c:v>11.68</c:v>
                </c:pt>
                <c:pt idx="152">
                  <c:v>11.68</c:v>
                </c:pt>
                <c:pt idx="153">
                  <c:v>12.24</c:v>
                </c:pt>
                <c:pt idx="154">
                  <c:v>13.3</c:v>
                </c:pt>
                <c:pt idx="155">
                  <c:v>13.3</c:v>
                </c:pt>
                <c:pt idx="156">
                  <c:v>13.3</c:v>
                </c:pt>
                <c:pt idx="157">
                  <c:v>12.03</c:v>
                </c:pt>
                <c:pt idx="158">
                  <c:v>12.78</c:v>
                </c:pt>
                <c:pt idx="159">
                  <c:v>12.78</c:v>
                </c:pt>
                <c:pt idx="160">
                  <c:v>9.58</c:v>
                </c:pt>
                <c:pt idx="161">
                  <c:v>9.58</c:v>
                </c:pt>
                <c:pt idx="162">
                  <c:v>9.08</c:v>
                </c:pt>
                <c:pt idx="163">
                  <c:v>12.46</c:v>
                </c:pt>
                <c:pt idx="164">
                  <c:v>8.4600000000000009</c:v>
                </c:pt>
                <c:pt idx="165">
                  <c:v>9.25</c:v>
                </c:pt>
                <c:pt idx="166">
                  <c:v>9.25</c:v>
                </c:pt>
                <c:pt idx="167">
                  <c:v>9.25</c:v>
                </c:pt>
                <c:pt idx="168">
                  <c:v>9.25</c:v>
                </c:pt>
                <c:pt idx="169">
                  <c:v>11.98</c:v>
                </c:pt>
                <c:pt idx="170">
                  <c:v>11.98</c:v>
                </c:pt>
                <c:pt idx="171">
                  <c:v>11.98</c:v>
                </c:pt>
              </c:numCache>
            </c:numRef>
          </c:xVal>
          <c:yVal>
            <c:numRef>
              <c:f>Sheet2!$AC$4:$AC$175</c:f>
              <c:numCache>
                <c:formatCode>General</c:formatCode>
                <c:ptCount val="172"/>
                <c:pt idx="0">
                  <c:v>16.503032419237162</c:v>
                </c:pt>
                <c:pt idx="1">
                  <c:v>16.420953479287899</c:v>
                </c:pt>
                <c:pt idx="2">
                  <c:v>16.085797807828417</c:v>
                </c:pt>
                <c:pt idx="3">
                  <c:v>15.784841694681129</c:v>
                </c:pt>
                <c:pt idx="4">
                  <c:v>15.169249645061671</c:v>
                </c:pt>
                <c:pt idx="5">
                  <c:v>13.712348460962295</c:v>
                </c:pt>
                <c:pt idx="6">
                  <c:v>16.202076306089868</c:v>
                </c:pt>
                <c:pt idx="7">
                  <c:v>16.202076306089868</c:v>
                </c:pt>
                <c:pt idx="8">
                  <c:v>15.155569821736796</c:v>
                </c:pt>
                <c:pt idx="9">
                  <c:v>14.040664220759338</c:v>
                </c:pt>
                <c:pt idx="10">
                  <c:v>14.040664220759338</c:v>
                </c:pt>
                <c:pt idx="11">
                  <c:v>16.680870122460558</c:v>
                </c:pt>
                <c:pt idx="12">
                  <c:v>16.680870122460558</c:v>
                </c:pt>
                <c:pt idx="13">
                  <c:v>17.002345970595162</c:v>
                </c:pt>
                <c:pt idx="14">
                  <c:v>16.113157454478173</c:v>
                </c:pt>
                <c:pt idx="15">
                  <c:v>16.113157454478173</c:v>
                </c:pt>
                <c:pt idx="16">
                  <c:v>16.229435952739625</c:v>
                </c:pt>
                <c:pt idx="17">
                  <c:v>16.229435952739625</c:v>
                </c:pt>
                <c:pt idx="18">
                  <c:v>14.129583072371037</c:v>
                </c:pt>
                <c:pt idx="19">
                  <c:v>16.407273655963021</c:v>
                </c:pt>
                <c:pt idx="20">
                  <c:v>15.52492505150847</c:v>
                </c:pt>
                <c:pt idx="21">
                  <c:v>15.52492505150847</c:v>
                </c:pt>
                <c:pt idx="22">
                  <c:v>16.59195127084886</c:v>
                </c:pt>
                <c:pt idx="23">
                  <c:v>16.578271447523985</c:v>
                </c:pt>
                <c:pt idx="24">
                  <c:v>16.284155246039131</c:v>
                </c:pt>
                <c:pt idx="25">
                  <c:v>16.284155246039131</c:v>
                </c:pt>
                <c:pt idx="26">
                  <c:v>16.434633302612777</c:v>
                </c:pt>
                <c:pt idx="27">
                  <c:v>16.434633302612777</c:v>
                </c:pt>
                <c:pt idx="28">
                  <c:v>16.803988532384448</c:v>
                </c:pt>
                <c:pt idx="29">
                  <c:v>16.803988532384448</c:v>
                </c:pt>
                <c:pt idx="30">
                  <c:v>15.483885581533839</c:v>
                </c:pt>
                <c:pt idx="31">
                  <c:v>16.544071889211789</c:v>
                </c:pt>
                <c:pt idx="32">
                  <c:v>16.544071889211789</c:v>
                </c:pt>
                <c:pt idx="33">
                  <c:v>17.063905175557107</c:v>
                </c:pt>
                <c:pt idx="34">
                  <c:v>16.249955687726942</c:v>
                </c:pt>
                <c:pt idx="35">
                  <c:v>16.249955687726942</c:v>
                </c:pt>
                <c:pt idx="36">
                  <c:v>16.249955687726942</c:v>
                </c:pt>
                <c:pt idx="37">
                  <c:v>16.249955687726942</c:v>
                </c:pt>
                <c:pt idx="38">
                  <c:v>16.249955687726942</c:v>
                </c:pt>
                <c:pt idx="39">
                  <c:v>15.504405316521153</c:v>
                </c:pt>
                <c:pt idx="40">
                  <c:v>16.783468797397134</c:v>
                </c:pt>
                <c:pt idx="41">
                  <c:v>16.831348179034205</c:v>
                </c:pt>
                <c:pt idx="42">
                  <c:v>14.67677600536611</c:v>
                </c:pt>
                <c:pt idx="43">
                  <c:v>14.67677600536611</c:v>
                </c:pt>
                <c:pt idx="44">
                  <c:v>14.67677600536611</c:v>
                </c:pt>
                <c:pt idx="45">
                  <c:v>14.67677600536611</c:v>
                </c:pt>
                <c:pt idx="46">
                  <c:v>14.67677600536611</c:v>
                </c:pt>
                <c:pt idx="47">
                  <c:v>16.988666147270283</c:v>
                </c:pt>
                <c:pt idx="48">
                  <c:v>16.988666147270283</c:v>
                </c:pt>
                <c:pt idx="49">
                  <c:v>17.043385440569793</c:v>
                </c:pt>
                <c:pt idx="50">
                  <c:v>16.46199294926253</c:v>
                </c:pt>
                <c:pt idx="51">
                  <c:v>16.46199294926253</c:v>
                </c:pt>
                <c:pt idx="52">
                  <c:v>16.46199294926253</c:v>
                </c:pt>
                <c:pt idx="53">
                  <c:v>17.440100316991217</c:v>
                </c:pt>
                <c:pt idx="54">
                  <c:v>15.935319751254772</c:v>
                </c:pt>
                <c:pt idx="55">
                  <c:v>15.935319751254772</c:v>
                </c:pt>
                <c:pt idx="56">
                  <c:v>15.935319751254772</c:v>
                </c:pt>
                <c:pt idx="57">
                  <c:v>15.935319751254772</c:v>
                </c:pt>
                <c:pt idx="58">
                  <c:v>15.935319751254772</c:v>
                </c:pt>
                <c:pt idx="59">
                  <c:v>15.935319751254772</c:v>
                </c:pt>
                <c:pt idx="60">
                  <c:v>15.935319751254772</c:v>
                </c:pt>
                <c:pt idx="61">
                  <c:v>15.935319751254772</c:v>
                </c:pt>
                <c:pt idx="62">
                  <c:v>15.935319751254772</c:v>
                </c:pt>
                <c:pt idx="63">
                  <c:v>14.519458037130024</c:v>
                </c:pt>
                <c:pt idx="64">
                  <c:v>14.519458037130024</c:v>
                </c:pt>
                <c:pt idx="65">
                  <c:v>14.519458037130024</c:v>
                </c:pt>
                <c:pt idx="66">
                  <c:v>15.066650970125098</c:v>
                </c:pt>
                <c:pt idx="67">
                  <c:v>17.118624468856613</c:v>
                </c:pt>
                <c:pt idx="68">
                  <c:v>16.735589415760064</c:v>
                </c:pt>
                <c:pt idx="69">
                  <c:v>15.750642136368933</c:v>
                </c:pt>
                <c:pt idx="70">
                  <c:v>15.52492505150847</c:v>
                </c:pt>
                <c:pt idx="71">
                  <c:v>14.977732118513396</c:v>
                </c:pt>
                <c:pt idx="72">
                  <c:v>16.63983065248593</c:v>
                </c:pt>
                <c:pt idx="73">
                  <c:v>17.26226261376782</c:v>
                </c:pt>
                <c:pt idx="74">
                  <c:v>16.441473214275216</c:v>
                </c:pt>
                <c:pt idx="75">
                  <c:v>16.899747295658585</c:v>
                </c:pt>
                <c:pt idx="76">
                  <c:v>15.819041252993317</c:v>
                </c:pt>
                <c:pt idx="77">
                  <c:v>16.749269239084942</c:v>
                </c:pt>
                <c:pt idx="78">
                  <c:v>16.359394274325954</c:v>
                </c:pt>
                <c:pt idx="79">
                  <c:v>16.277315334376691</c:v>
                </c:pt>
                <c:pt idx="80">
                  <c:v>15.928479839592333</c:v>
                </c:pt>
                <c:pt idx="81">
                  <c:v>15.928479839592333</c:v>
                </c:pt>
                <c:pt idx="82">
                  <c:v>15.928479839592333</c:v>
                </c:pt>
                <c:pt idx="83">
                  <c:v>16.701389857447875</c:v>
                </c:pt>
                <c:pt idx="84">
                  <c:v>16.578271447523985</c:v>
                </c:pt>
                <c:pt idx="85">
                  <c:v>16.578271447523985</c:v>
                </c:pt>
                <c:pt idx="86">
                  <c:v>16.578271447523985</c:v>
                </c:pt>
                <c:pt idx="87">
                  <c:v>16.578271447523985</c:v>
                </c:pt>
                <c:pt idx="88">
                  <c:v>15.860080722967949</c:v>
                </c:pt>
                <c:pt idx="89">
                  <c:v>14.081703690733969</c:v>
                </c:pt>
                <c:pt idx="90">
                  <c:v>14.081703690733969</c:v>
                </c:pt>
                <c:pt idx="91">
                  <c:v>14.081703690733969</c:v>
                </c:pt>
                <c:pt idx="92">
                  <c:v>14.081703690733969</c:v>
                </c:pt>
                <c:pt idx="93">
                  <c:v>15.764321959693811</c:v>
                </c:pt>
                <c:pt idx="94">
                  <c:v>15.764321959693811</c:v>
                </c:pt>
                <c:pt idx="95">
                  <c:v>15.764321959693811</c:v>
                </c:pt>
                <c:pt idx="96">
                  <c:v>16.797148620722009</c:v>
                </c:pt>
                <c:pt idx="97">
                  <c:v>16.229435952739625</c:v>
                </c:pt>
                <c:pt idx="98">
                  <c:v>15.17608955672411</c:v>
                </c:pt>
                <c:pt idx="99">
                  <c:v>16.407273655963021</c:v>
                </c:pt>
                <c:pt idx="100">
                  <c:v>16.256795599389378</c:v>
                </c:pt>
                <c:pt idx="101">
                  <c:v>13.801267312573994</c:v>
                </c:pt>
                <c:pt idx="102">
                  <c:v>16.89290738399615</c:v>
                </c:pt>
                <c:pt idx="103">
                  <c:v>14.977732118513396</c:v>
                </c:pt>
                <c:pt idx="104">
                  <c:v>16.557751712536668</c:v>
                </c:pt>
                <c:pt idx="105">
                  <c:v>15.483885581533839</c:v>
                </c:pt>
                <c:pt idx="106">
                  <c:v>15.825881164655756</c:v>
                </c:pt>
                <c:pt idx="107">
                  <c:v>15.825881164655756</c:v>
                </c:pt>
                <c:pt idx="108">
                  <c:v>16.119997366140613</c:v>
                </c:pt>
                <c:pt idx="109">
                  <c:v>16.297835069364009</c:v>
                </c:pt>
                <c:pt idx="110">
                  <c:v>16.297835069364009</c:v>
                </c:pt>
                <c:pt idx="111">
                  <c:v>16.297835069364009</c:v>
                </c:pt>
                <c:pt idx="112">
                  <c:v>12.29648674683755</c:v>
                </c:pt>
                <c:pt idx="113">
                  <c:v>16.352554362663515</c:v>
                </c:pt>
                <c:pt idx="114">
                  <c:v>16.352554362663515</c:v>
                </c:pt>
                <c:pt idx="115">
                  <c:v>16.91342711898346</c:v>
                </c:pt>
                <c:pt idx="116">
                  <c:v>16.352554362663515</c:v>
                </c:pt>
                <c:pt idx="117">
                  <c:v>15.832721076318196</c:v>
                </c:pt>
                <c:pt idx="118">
                  <c:v>13.028357294718456</c:v>
                </c:pt>
                <c:pt idx="119">
                  <c:v>13.028357294718456</c:v>
                </c:pt>
                <c:pt idx="120">
                  <c:v>14.437379097180765</c:v>
                </c:pt>
                <c:pt idx="121">
                  <c:v>14.895653178564137</c:v>
                </c:pt>
                <c:pt idx="122">
                  <c:v>17.022865705582479</c:v>
                </c:pt>
                <c:pt idx="123">
                  <c:v>15.716442578056744</c:v>
                </c:pt>
                <c:pt idx="124">
                  <c:v>15.716442578056744</c:v>
                </c:pt>
                <c:pt idx="125">
                  <c:v>15.716442578056744</c:v>
                </c:pt>
                <c:pt idx="126">
                  <c:v>16.017398691204033</c:v>
                </c:pt>
                <c:pt idx="127">
                  <c:v>16.63983065248593</c:v>
                </c:pt>
                <c:pt idx="128">
                  <c:v>15.483885581533839</c:v>
                </c:pt>
                <c:pt idx="129">
                  <c:v>15.572804433145537</c:v>
                </c:pt>
                <c:pt idx="130">
                  <c:v>15.552284698158223</c:v>
                </c:pt>
                <c:pt idx="131">
                  <c:v>15.552284698158223</c:v>
                </c:pt>
                <c:pt idx="132">
                  <c:v>16.674030210798119</c:v>
                </c:pt>
                <c:pt idx="133">
                  <c:v>16.564591624199107</c:v>
                </c:pt>
                <c:pt idx="134">
                  <c:v>16.106317542815734</c:v>
                </c:pt>
                <c:pt idx="135">
                  <c:v>16.174716659440119</c:v>
                </c:pt>
                <c:pt idx="136">
                  <c:v>16.174716659440119</c:v>
                </c:pt>
                <c:pt idx="137">
                  <c:v>16.174716659440119</c:v>
                </c:pt>
                <c:pt idx="138">
                  <c:v>16.503032419237162</c:v>
                </c:pt>
                <c:pt idx="139">
                  <c:v>16.564591624199107</c:v>
                </c:pt>
                <c:pt idx="140">
                  <c:v>16.564591624199107</c:v>
                </c:pt>
                <c:pt idx="141">
                  <c:v>15.880600457955262</c:v>
                </c:pt>
                <c:pt idx="142">
                  <c:v>15.880600457955262</c:v>
                </c:pt>
                <c:pt idx="143">
                  <c:v>15.531764963170906</c:v>
                </c:pt>
                <c:pt idx="144">
                  <c:v>15.531764963170906</c:v>
                </c:pt>
                <c:pt idx="145">
                  <c:v>13.664469079325226</c:v>
                </c:pt>
                <c:pt idx="146">
                  <c:v>12.788960386533113</c:v>
                </c:pt>
                <c:pt idx="147">
                  <c:v>13.719188372624734</c:v>
                </c:pt>
                <c:pt idx="148">
                  <c:v>13.719188372624734</c:v>
                </c:pt>
                <c:pt idx="149">
                  <c:v>16.366234185988393</c:v>
                </c:pt>
                <c:pt idx="150">
                  <c:v>15.757482048031372</c:v>
                </c:pt>
                <c:pt idx="151">
                  <c:v>15.757482048031372</c:v>
                </c:pt>
                <c:pt idx="152">
                  <c:v>15.757482048031372</c:v>
                </c:pt>
                <c:pt idx="153">
                  <c:v>16.140517101127923</c:v>
                </c:pt>
                <c:pt idx="154">
                  <c:v>16.865547737346393</c:v>
                </c:pt>
                <c:pt idx="155">
                  <c:v>16.865547737346393</c:v>
                </c:pt>
                <c:pt idx="156">
                  <c:v>16.865547737346393</c:v>
                </c:pt>
                <c:pt idx="157">
                  <c:v>15.996878956216717</c:v>
                </c:pt>
                <c:pt idx="158">
                  <c:v>16.509872330899597</c:v>
                </c:pt>
                <c:pt idx="159">
                  <c:v>16.509872330899597</c:v>
                </c:pt>
                <c:pt idx="160">
                  <c:v>14.321100598919312</c:v>
                </c:pt>
                <c:pt idx="161">
                  <c:v>14.321100598919312</c:v>
                </c:pt>
                <c:pt idx="162">
                  <c:v>13.979105015797392</c:v>
                </c:pt>
                <c:pt idx="163">
                  <c:v>16.29099515770157</c:v>
                </c:pt>
                <c:pt idx="164">
                  <c:v>13.555030492726212</c:v>
                </c:pt>
                <c:pt idx="165">
                  <c:v>14.095383514058845</c:v>
                </c:pt>
                <c:pt idx="166">
                  <c:v>14.095383514058845</c:v>
                </c:pt>
                <c:pt idx="167">
                  <c:v>14.095383514058845</c:v>
                </c:pt>
                <c:pt idx="168">
                  <c:v>14.095383514058845</c:v>
                </c:pt>
                <c:pt idx="169">
                  <c:v>15.962679397904525</c:v>
                </c:pt>
                <c:pt idx="170">
                  <c:v>15.962679397904525</c:v>
                </c:pt>
                <c:pt idx="171">
                  <c:v>15.962679397904525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AD-402D-846B-8803FE995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12800"/>
        <c:axId val="29915200"/>
      </c:scatterChart>
      <c:valAx>
        <c:axId val="29915200"/>
        <c:scaling>
          <c:orientation val="minMax"/>
          <c:max val="21"/>
          <c:min val="12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900" b="0"/>
                </a:pPr>
                <a:r>
                  <a:rPr lang="ja-JP" altLang="en-US" sz="1600" b="1"/>
                  <a:t>撮像能力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1000" b="0"/>
            </a:pPr>
            <a:endParaRPr lang="ja-JP"/>
          </a:p>
        </c:txPr>
        <c:crossAx val="29912800"/>
        <c:crossesAt val="0"/>
        <c:crossBetween val="midCat"/>
      </c:valAx>
      <c:valAx>
        <c:axId val="29912800"/>
        <c:scaling>
          <c:orientation val="minMax"/>
          <c:min val="6"/>
        </c:scaling>
        <c:delete val="0"/>
        <c:axPos val="b"/>
        <c:title>
          <c:tx>
            <c:rich>
              <a:bodyPr/>
              <a:lstStyle/>
              <a:p>
                <a:pPr>
                  <a:defRPr sz="1400" b="0"/>
                </a:pPr>
                <a:r>
                  <a:rPr lang="ja-JP" altLang="en-US" sz="1600" b="1"/>
                  <a:t>恒星のR等級</a:t>
                </a:r>
              </a:p>
            </c:rich>
          </c:tx>
          <c:layout>
            <c:manualLayout>
              <c:xMode val="edge"/>
              <c:yMode val="edge"/>
              <c:x val="0.40060003158060947"/>
              <c:y val="0.9298216780343495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1000" b="0"/>
            </a:pPr>
            <a:endParaRPr lang="ja-JP"/>
          </a:p>
        </c:txPr>
        <c:crossAx val="29915200"/>
        <c:crossesAt val="0"/>
        <c:crossBetween val="midCat"/>
      </c:valAx>
      <c:spPr>
        <a:noFill/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9352160" y="516240"/>
    <xdr:ext cx="5362708" cy="5068418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43B9FAA-9F4D-4684-0FCD-AA349AFEAE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79"/>
  <sheetViews>
    <sheetView workbookViewId="0"/>
  </sheetViews>
  <sheetFormatPr defaultRowHeight="12.75" x14ac:dyDescent="0.2"/>
  <cols>
    <col min="1" max="1" width="4.5703125" customWidth="1"/>
    <col min="2" max="2" width="7.28515625" customWidth="1"/>
    <col min="3" max="3" width="11" customWidth="1"/>
    <col min="4" max="4" width="5.28515625" customWidth="1"/>
    <col min="5" max="5" width="8.7109375" customWidth="1"/>
    <col min="6" max="6" width="15.140625" customWidth="1"/>
    <col min="7" max="7" width="6.42578125" customWidth="1"/>
    <col min="8" max="8" width="19.85546875" customWidth="1"/>
    <col min="9" max="10" width="6.42578125" customWidth="1"/>
    <col min="11" max="11" width="18.42578125" customWidth="1"/>
    <col min="12" max="12" width="20.85546875" customWidth="1"/>
    <col min="13" max="13" width="7.7109375" customWidth="1"/>
    <col min="14" max="14" width="22.42578125" customWidth="1"/>
    <col min="15" max="15" width="8.28515625" customWidth="1"/>
    <col min="16" max="16" width="9.7109375" customWidth="1"/>
    <col min="17" max="17" width="8" customWidth="1"/>
    <col min="18" max="18" width="15.140625" customWidth="1"/>
    <col min="19" max="19" width="7.42578125" customWidth="1"/>
    <col min="20" max="20" width="5.28515625" customWidth="1"/>
    <col min="21" max="21" width="5.7109375" customWidth="1"/>
    <col min="22" max="22" width="15" customWidth="1"/>
    <col min="23" max="23" width="7.42578125" customWidth="1"/>
    <col min="24" max="24" width="5.140625" customWidth="1"/>
    <col min="25" max="25" width="5.7109375" customWidth="1"/>
    <col min="26" max="26" width="14.7109375" customWidth="1"/>
    <col min="27" max="27" width="7.42578125" customWidth="1"/>
    <col min="28" max="29" width="5.28515625" customWidth="1"/>
    <col min="30" max="30" width="14.7109375" customWidth="1"/>
    <col min="31" max="31" width="7.42578125" customWidth="1"/>
    <col min="32" max="32" width="4.85546875" customWidth="1"/>
    <col min="33" max="33" width="5.28515625" customWidth="1"/>
    <col min="34" max="34" width="4" customWidth="1"/>
    <col min="35" max="35" width="5.7109375" customWidth="1"/>
    <col min="36" max="36" width="4.85546875" customWidth="1"/>
    <col min="37" max="37" width="4.140625" customWidth="1"/>
    <col min="38" max="38" width="4" customWidth="1"/>
    <col min="39" max="39" width="5.7109375" customWidth="1"/>
    <col min="40" max="40" width="4.85546875" customWidth="1"/>
    <col min="41" max="41" width="4.140625" customWidth="1"/>
    <col min="42" max="42" width="8.85546875" customWidth="1"/>
    <col min="43" max="43" width="20.5703125" customWidth="1"/>
    <col min="44" max="44" width="19.5703125" customWidth="1"/>
    <col min="45" max="45" width="14.7109375" customWidth="1"/>
    <col min="46" max="46" width="4" customWidth="1"/>
    <col min="47" max="47" width="11.5703125" customWidth="1"/>
    <col min="48" max="48" width="9.28515625" customWidth="1"/>
    <col min="49" max="49" width="6.42578125" customWidth="1"/>
    <col min="50" max="50" width="10.7109375" customWidth="1"/>
    <col min="51" max="51" width="10.85546875" customWidth="1"/>
    <col min="52" max="52" width="40.7109375" customWidth="1"/>
    <col min="53" max="53" width="8.85546875" customWidth="1"/>
    <col min="54" max="54" width="56.7109375" customWidth="1"/>
    <col min="55" max="55" width="14.7109375" customWidth="1"/>
    <col min="56" max="56" width="13.28515625" customWidth="1"/>
    <col min="57" max="57" width="40.42578125" customWidth="1"/>
    <col min="58" max="59" width="48.5703125" customWidth="1"/>
    <col min="60" max="60" width="44.140625" customWidth="1"/>
    <col min="61" max="61" width="30.85546875" customWidth="1"/>
    <col min="62" max="62" width="131.85546875" customWidth="1"/>
    <col min="63" max="63" width="69.140625" customWidth="1"/>
    <col min="64" max="64" width="256" customWidth="1"/>
    <col min="65" max="68" width="50.5703125" customWidth="1"/>
    <col min="69" max="69" width="48.42578125" customWidth="1"/>
    <col min="70" max="70" width="52.28515625" customWidth="1"/>
    <col min="71" max="71" width="5.5703125" customWidth="1"/>
    <col min="72" max="72" width="9.42578125" customWidth="1"/>
    <col min="73" max="73" width="5.28515625" customWidth="1"/>
    <col min="74" max="74" width="5.85546875" customWidth="1"/>
    <col min="75" max="75" width="75.5703125" customWidth="1"/>
    <col min="76" max="76" width="2.7109375" customWidth="1"/>
  </cols>
  <sheetData>
    <row r="1" spans="1:7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18</v>
      </c>
      <c r="X1" t="s">
        <v>19</v>
      </c>
      <c r="Y1" t="s">
        <v>20</v>
      </c>
      <c r="Z1" t="s">
        <v>22</v>
      </c>
      <c r="AA1" t="s">
        <v>18</v>
      </c>
      <c r="AB1" t="s">
        <v>19</v>
      </c>
      <c r="AC1" t="s">
        <v>20</v>
      </c>
      <c r="AD1" t="s">
        <v>23</v>
      </c>
      <c r="AE1" t="s">
        <v>18</v>
      </c>
      <c r="AF1" t="s">
        <v>19</v>
      </c>
      <c r="AG1" t="s">
        <v>20</v>
      </c>
      <c r="AH1" t="s">
        <v>24</v>
      </c>
      <c r="AI1" t="s">
        <v>18</v>
      </c>
      <c r="AJ1" t="s">
        <v>19</v>
      </c>
      <c r="AK1" t="s">
        <v>20</v>
      </c>
      <c r="AL1" t="s">
        <v>25</v>
      </c>
      <c r="AM1" t="s">
        <v>18</v>
      </c>
      <c r="AN1" t="s">
        <v>19</v>
      </c>
      <c r="AO1" t="s">
        <v>20</v>
      </c>
      <c r="AP1" t="s">
        <v>26</v>
      </c>
      <c r="AQ1" t="s">
        <v>27</v>
      </c>
      <c r="AR1" t="s">
        <v>28</v>
      </c>
      <c r="AS1" t="s">
        <v>29</v>
      </c>
      <c r="AT1" t="s">
        <v>30</v>
      </c>
      <c r="AU1" t="s">
        <v>31</v>
      </c>
      <c r="AV1" t="s">
        <v>32</v>
      </c>
      <c r="AW1" t="s">
        <v>33</v>
      </c>
      <c r="AX1" t="s">
        <v>34</v>
      </c>
      <c r="AY1" t="s">
        <v>35</v>
      </c>
      <c r="AZ1" t="s">
        <v>36</v>
      </c>
      <c r="BA1" t="s">
        <v>37</v>
      </c>
      <c r="BB1" t="s">
        <v>38</v>
      </c>
      <c r="BC1" t="s">
        <v>39</v>
      </c>
      <c r="BD1" t="s">
        <v>40</v>
      </c>
      <c r="BE1" t="s">
        <v>41</v>
      </c>
      <c r="BF1" t="s">
        <v>42</v>
      </c>
      <c r="BG1" t="s">
        <v>43</v>
      </c>
      <c r="BH1" t="s">
        <v>44</v>
      </c>
      <c r="BI1" t="s">
        <v>45</v>
      </c>
      <c r="BJ1" t="s">
        <v>46</v>
      </c>
      <c r="BK1" t="s">
        <v>47</v>
      </c>
      <c r="BL1" t="s">
        <v>48</v>
      </c>
      <c r="BM1" t="s">
        <v>49</v>
      </c>
      <c r="BN1" t="s">
        <v>50</v>
      </c>
      <c r="BO1" t="s">
        <v>51</v>
      </c>
      <c r="BP1" t="s">
        <v>52</v>
      </c>
      <c r="BQ1" t="s">
        <v>53</v>
      </c>
      <c r="BR1" t="s">
        <v>54</v>
      </c>
      <c r="BS1" t="s">
        <v>55</v>
      </c>
      <c r="BT1" t="s">
        <v>56</v>
      </c>
      <c r="BU1">
        <v>1</v>
      </c>
      <c r="BV1">
        <v>2</v>
      </c>
      <c r="BW1">
        <v>3</v>
      </c>
      <c r="BX1">
        <v>4</v>
      </c>
    </row>
    <row r="2" spans="1:76" x14ac:dyDescent="0.2">
      <c r="A2">
        <v>1</v>
      </c>
      <c r="B2" t="s">
        <v>57</v>
      </c>
      <c r="C2" s="1" t="s">
        <v>58</v>
      </c>
      <c r="D2">
        <v>13.1</v>
      </c>
      <c r="E2">
        <v>371</v>
      </c>
      <c r="F2" t="s">
        <v>59</v>
      </c>
      <c r="G2">
        <v>14</v>
      </c>
      <c r="H2" t="s">
        <v>60</v>
      </c>
      <c r="I2">
        <v>13.27</v>
      </c>
      <c r="J2">
        <v>12.77</v>
      </c>
      <c r="K2" t="s">
        <v>61</v>
      </c>
      <c r="L2" t="s">
        <v>62</v>
      </c>
      <c r="M2">
        <v>143</v>
      </c>
      <c r="N2" t="s">
        <v>63</v>
      </c>
      <c r="O2" t="s">
        <v>64</v>
      </c>
      <c r="P2">
        <v>339</v>
      </c>
      <c r="Q2">
        <v>0.33600000000000002</v>
      </c>
      <c r="R2" t="s">
        <v>65</v>
      </c>
      <c r="S2" t="s">
        <v>66</v>
      </c>
      <c r="T2">
        <v>6.1</v>
      </c>
      <c r="V2" t="s">
        <v>67</v>
      </c>
      <c r="W2" t="s">
        <v>68</v>
      </c>
      <c r="X2">
        <v>4.4000000000000004</v>
      </c>
      <c r="AP2">
        <v>20</v>
      </c>
      <c r="AQ2">
        <v>2.1</v>
      </c>
      <c r="AR2" t="s">
        <v>69</v>
      </c>
      <c r="AS2" t="s">
        <v>70</v>
      </c>
      <c r="AT2">
        <v>8</v>
      </c>
      <c r="AU2" t="s">
        <v>71</v>
      </c>
      <c r="AV2">
        <v>2</v>
      </c>
      <c r="AW2">
        <v>400</v>
      </c>
      <c r="AX2">
        <v>125</v>
      </c>
      <c r="AY2" t="s">
        <v>72</v>
      </c>
      <c r="AZ2" t="s">
        <v>73</v>
      </c>
      <c r="BA2" t="s">
        <v>74</v>
      </c>
      <c r="BC2" t="s">
        <v>75</v>
      </c>
      <c r="BD2" t="s">
        <v>76</v>
      </c>
      <c r="BF2" t="s">
        <v>77</v>
      </c>
      <c r="BG2" t="s">
        <v>78</v>
      </c>
      <c r="BH2" t="s">
        <v>79</v>
      </c>
      <c r="BI2" t="s">
        <v>80</v>
      </c>
      <c r="BJ2" t="s">
        <v>81</v>
      </c>
      <c r="BK2" t="s">
        <v>82</v>
      </c>
      <c r="BM2" t="s">
        <v>83</v>
      </c>
      <c r="BN2" t="s">
        <v>84</v>
      </c>
      <c r="BO2" t="s">
        <v>85</v>
      </c>
      <c r="BP2" t="s">
        <v>86</v>
      </c>
      <c r="BQ2" t="s">
        <v>87</v>
      </c>
      <c r="BR2" t="s">
        <v>88</v>
      </c>
      <c r="BS2" t="s">
        <v>55</v>
      </c>
      <c r="BU2">
        <v>1.2</v>
      </c>
      <c r="BV2">
        <v>0.36</v>
      </c>
      <c r="BW2" t="s">
        <v>89</v>
      </c>
    </row>
    <row r="3" spans="1:76" x14ac:dyDescent="0.2">
      <c r="A3">
        <v>2</v>
      </c>
      <c r="B3" t="s">
        <v>90</v>
      </c>
      <c r="C3" s="1" t="s">
        <v>91</v>
      </c>
      <c r="D3">
        <v>18.5</v>
      </c>
      <c r="E3">
        <v>55139</v>
      </c>
      <c r="F3" t="s">
        <v>92</v>
      </c>
      <c r="G3">
        <v>18.71</v>
      </c>
      <c r="H3" t="s">
        <v>93</v>
      </c>
      <c r="I3">
        <v>13.62</v>
      </c>
      <c r="J3">
        <v>12.65</v>
      </c>
      <c r="K3" t="s">
        <v>94</v>
      </c>
      <c r="L3" t="s">
        <v>95</v>
      </c>
      <c r="M3">
        <v>8</v>
      </c>
      <c r="N3" t="s">
        <v>96</v>
      </c>
      <c r="O3" t="s">
        <v>64</v>
      </c>
      <c r="P3">
        <v>124</v>
      </c>
      <c r="Q3">
        <v>0.19800000000000001</v>
      </c>
      <c r="R3" t="s">
        <v>74</v>
      </c>
      <c r="S3" t="s">
        <v>74</v>
      </c>
      <c r="T3" t="s">
        <v>74</v>
      </c>
      <c r="U3" t="s">
        <v>97</v>
      </c>
      <c r="V3" t="s">
        <v>74</v>
      </c>
      <c r="W3" t="s">
        <v>74</v>
      </c>
      <c r="X3" t="s">
        <v>74</v>
      </c>
      <c r="Y3" t="s">
        <v>97</v>
      </c>
      <c r="AP3">
        <v>25</v>
      </c>
      <c r="AQ3">
        <v>2</v>
      </c>
      <c r="AR3" t="s">
        <v>98</v>
      </c>
      <c r="AS3" t="s">
        <v>70</v>
      </c>
      <c r="AT3">
        <v>8</v>
      </c>
      <c r="AU3" t="s">
        <v>99</v>
      </c>
      <c r="AV3">
        <v>2</v>
      </c>
      <c r="AW3">
        <v>450</v>
      </c>
      <c r="AX3">
        <v>0</v>
      </c>
      <c r="AY3" t="s">
        <v>72</v>
      </c>
      <c r="AZ3" t="s">
        <v>100</v>
      </c>
      <c r="BA3" t="s">
        <v>101</v>
      </c>
      <c r="BB3" t="s">
        <v>101</v>
      </c>
      <c r="BC3" t="s">
        <v>102</v>
      </c>
      <c r="BD3" t="s">
        <v>76</v>
      </c>
      <c r="BF3" t="s">
        <v>103</v>
      </c>
      <c r="BG3" t="s">
        <v>104</v>
      </c>
      <c r="BU3">
        <v>3.3</v>
      </c>
    </row>
    <row r="4" spans="1:76" x14ac:dyDescent="0.2">
      <c r="A4">
        <v>3</v>
      </c>
      <c r="B4" t="s">
        <v>105</v>
      </c>
      <c r="C4" s="1" t="s">
        <v>91</v>
      </c>
      <c r="D4">
        <v>20.100000000000001</v>
      </c>
      <c r="E4">
        <v>2576</v>
      </c>
      <c r="F4" t="s">
        <v>106</v>
      </c>
      <c r="G4">
        <v>16.239999999999998</v>
      </c>
      <c r="H4" t="s">
        <v>107</v>
      </c>
      <c r="I4">
        <v>13</v>
      </c>
      <c r="J4">
        <v>12.16</v>
      </c>
      <c r="K4" t="s">
        <v>94</v>
      </c>
      <c r="L4" t="s">
        <v>95</v>
      </c>
      <c r="M4">
        <v>8</v>
      </c>
      <c r="N4" t="s">
        <v>96</v>
      </c>
      <c r="O4" t="s">
        <v>64</v>
      </c>
      <c r="P4">
        <v>197</v>
      </c>
      <c r="Q4">
        <v>0.115</v>
      </c>
      <c r="R4" t="s">
        <v>108</v>
      </c>
      <c r="S4" t="s">
        <v>109</v>
      </c>
      <c r="T4">
        <v>5.2</v>
      </c>
      <c r="V4" t="s">
        <v>110</v>
      </c>
      <c r="W4" t="s">
        <v>111</v>
      </c>
      <c r="X4">
        <v>5.4</v>
      </c>
      <c r="AP4">
        <v>25</v>
      </c>
      <c r="AQ4">
        <v>4</v>
      </c>
      <c r="AR4" t="s">
        <v>98</v>
      </c>
      <c r="AS4" t="s">
        <v>70</v>
      </c>
      <c r="AT4">
        <v>8</v>
      </c>
      <c r="AU4" t="s">
        <v>112</v>
      </c>
      <c r="AV4">
        <v>2</v>
      </c>
      <c r="AW4">
        <v>440</v>
      </c>
      <c r="AX4">
        <v>0</v>
      </c>
      <c r="AY4" t="s">
        <v>72</v>
      </c>
      <c r="AZ4" t="s">
        <v>100</v>
      </c>
      <c r="BA4" t="s">
        <v>101</v>
      </c>
      <c r="BB4" t="s">
        <v>101</v>
      </c>
      <c r="BC4" t="s">
        <v>102</v>
      </c>
      <c r="BD4" t="s">
        <v>76</v>
      </c>
      <c r="BF4" t="s">
        <v>113</v>
      </c>
      <c r="BG4" t="s">
        <v>114</v>
      </c>
      <c r="BH4" t="s">
        <v>115</v>
      </c>
      <c r="BI4" t="s">
        <v>116</v>
      </c>
      <c r="BU4">
        <v>3.3</v>
      </c>
      <c r="BV4">
        <v>0.93</v>
      </c>
    </row>
    <row r="5" spans="1:76" x14ac:dyDescent="0.2">
      <c r="A5">
        <v>4</v>
      </c>
      <c r="B5" t="s">
        <v>105</v>
      </c>
      <c r="C5" s="1" t="s">
        <v>91</v>
      </c>
      <c r="D5">
        <v>20.5</v>
      </c>
      <c r="E5">
        <v>28682</v>
      </c>
      <c r="F5" t="s">
        <v>117</v>
      </c>
      <c r="G5">
        <v>19.649999999999999</v>
      </c>
      <c r="H5" t="s">
        <v>118</v>
      </c>
      <c r="I5">
        <v>12.22</v>
      </c>
      <c r="J5">
        <v>11.72</v>
      </c>
      <c r="K5" t="s">
        <v>94</v>
      </c>
      <c r="L5" t="s">
        <v>95</v>
      </c>
      <c r="M5">
        <v>8</v>
      </c>
      <c r="N5" t="s">
        <v>96</v>
      </c>
      <c r="O5" t="s">
        <v>64</v>
      </c>
      <c r="P5">
        <v>43.6</v>
      </c>
      <c r="Q5">
        <v>0.108</v>
      </c>
      <c r="R5" t="s">
        <v>119</v>
      </c>
      <c r="S5" t="s">
        <v>120</v>
      </c>
      <c r="T5">
        <v>10.199999999999999</v>
      </c>
      <c r="V5" t="s">
        <v>121</v>
      </c>
      <c r="W5" t="s">
        <v>122</v>
      </c>
      <c r="X5">
        <v>7.4</v>
      </c>
      <c r="AP5">
        <v>25</v>
      </c>
      <c r="AQ5">
        <v>2</v>
      </c>
      <c r="AR5" t="s">
        <v>98</v>
      </c>
      <c r="AS5" t="s">
        <v>70</v>
      </c>
      <c r="AT5">
        <v>8</v>
      </c>
      <c r="AU5" t="s">
        <v>123</v>
      </c>
      <c r="AV5">
        <v>2</v>
      </c>
      <c r="AW5">
        <v>450</v>
      </c>
      <c r="AX5">
        <v>169</v>
      </c>
      <c r="AY5" t="s">
        <v>72</v>
      </c>
      <c r="AZ5" t="s">
        <v>100</v>
      </c>
      <c r="BA5" t="s">
        <v>101</v>
      </c>
      <c r="BB5" t="s">
        <v>101</v>
      </c>
      <c r="BC5" t="s">
        <v>102</v>
      </c>
      <c r="BD5" t="s">
        <v>76</v>
      </c>
      <c r="BF5" t="s">
        <v>124</v>
      </c>
      <c r="BG5" t="s">
        <v>125</v>
      </c>
      <c r="BH5" t="s">
        <v>126</v>
      </c>
      <c r="BI5" t="s">
        <v>127</v>
      </c>
      <c r="BU5">
        <v>7.4</v>
      </c>
      <c r="BV5">
        <v>-0.36</v>
      </c>
    </row>
    <row r="6" spans="1:76" x14ac:dyDescent="0.2">
      <c r="A6">
        <v>5</v>
      </c>
      <c r="B6" t="s">
        <v>90</v>
      </c>
      <c r="C6" s="1" t="s">
        <v>91</v>
      </c>
      <c r="D6">
        <v>21.1</v>
      </c>
      <c r="E6">
        <v>94345</v>
      </c>
      <c r="F6" t="s">
        <v>128</v>
      </c>
      <c r="G6">
        <v>20.100000000000001</v>
      </c>
      <c r="H6" t="s">
        <v>129</v>
      </c>
      <c r="I6">
        <v>11.28</v>
      </c>
      <c r="J6">
        <v>10.82</v>
      </c>
      <c r="K6" t="s">
        <v>94</v>
      </c>
      <c r="L6" t="s">
        <v>95</v>
      </c>
      <c r="M6">
        <v>8</v>
      </c>
      <c r="N6" t="s">
        <v>96</v>
      </c>
      <c r="O6" t="s">
        <v>64</v>
      </c>
      <c r="P6">
        <v>25.6</v>
      </c>
      <c r="Q6">
        <v>0.25800000000000001</v>
      </c>
      <c r="R6" t="s">
        <v>74</v>
      </c>
      <c r="S6" t="s">
        <v>74</v>
      </c>
      <c r="T6" t="s">
        <v>74</v>
      </c>
      <c r="U6" t="s">
        <v>97</v>
      </c>
      <c r="V6" t="s">
        <v>74</v>
      </c>
      <c r="W6" t="s">
        <v>74</v>
      </c>
      <c r="X6" t="s">
        <v>74</v>
      </c>
      <c r="Y6" t="s">
        <v>97</v>
      </c>
      <c r="AP6">
        <v>25</v>
      </c>
      <c r="AQ6">
        <v>2</v>
      </c>
      <c r="AR6" t="s">
        <v>98</v>
      </c>
      <c r="AS6" t="s">
        <v>70</v>
      </c>
      <c r="AT6">
        <v>8</v>
      </c>
      <c r="AU6" t="s">
        <v>123</v>
      </c>
      <c r="AV6">
        <v>2</v>
      </c>
      <c r="AW6">
        <v>455</v>
      </c>
      <c r="AX6">
        <v>0</v>
      </c>
      <c r="AY6" t="s">
        <v>72</v>
      </c>
      <c r="AZ6" t="s">
        <v>100</v>
      </c>
      <c r="BA6" t="s">
        <v>101</v>
      </c>
      <c r="BB6" t="s">
        <v>101</v>
      </c>
      <c r="BC6" t="s">
        <v>102</v>
      </c>
      <c r="BD6" t="s">
        <v>76</v>
      </c>
      <c r="BF6" t="s">
        <v>130</v>
      </c>
      <c r="BG6" t="s">
        <v>131</v>
      </c>
      <c r="BU6">
        <v>3.3</v>
      </c>
    </row>
    <row r="7" spans="1:76" x14ac:dyDescent="0.2">
      <c r="A7">
        <v>6</v>
      </c>
      <c r="B7" t="s">
        <v>105</v>
      </c>
      <c r="C7" s="1" t="s">
        <v>132</v>
      </c>
      <c r="D7">
        <v>17</v>
      </c>
      <c r="E7">
        <v>24013</v>
      </c>
      <c r="F7" t="s">
        <v>133</v>
      </c>
      <c r="G7">
        <v>15.81</v>
      </c>
      <c r="H7" t="s">
        <v>134</v>
      </c>
      <c r="I7">
        <v>9.56</v>
      </c>
      <c r="J7">
        <v>8.69</v>
      </c>
      <c r="K7" t="s">
        <v>94</v>
      </c>
      <c r="L7" t="s">
        <v>135</v>
      </c>
      <c r="M7">
        <v>43</v>
      </c>
      <c r="N7" t="s">
        <v>136</v>
      </c>
      <c r="O7" t="s">
        <v>64</v>
      </c>
      <c r="P7">
        <v>32.200000000000003</v>
      </c>
      <c r="Q7">
        <v>0.17799999999999999</v>
      </c>
      <c r="R7" t="s">
        <v>137</v>
      </c>
      <c r="S7" t="s">
        <v>138</v>
      </c>
      <c r="T7">
        <v>6.5</v>
      </c>
      <c r="U7">
        <v>49.5</v>
      </c>
      <c r="V7" t="s">
        <v>139</v>
      </c>
      <c r="W7" t="s">
        <v>140</v>
      </c>
      <c r="X7">
        <v>6.5</v>
      </c>
      <c r="Y7">
        <v>72.5</v>
      </c>
      <c r="AP7">
        <v>25</v>
      </c>
      <c r="AQ7">
        <v>4</v>
      </c>
      <c r="AR7" t="s">
        <v>98</v>
      </c>
      <c r="AS7" t="s">
        <v>70</v>
      </c>
      <c r="AT7">
        <v>8</v>
      </c>
      <c r="AU7" t="s">
        <v>141</v>
      </c>
      <c r="AV7">
        <v>2</v>
      </c>
      <c r="AW7">
        <v>350</v>
      </c>
      <c r="AX7">
        <v>90</v>
      </c>
      <c r="AY7" t="s">
        <v>72</v>
      </c>
      <c r="BA7" t="s">
        <v>101</v>
      </c>
      <c r="BB7" t="s">
        <v>101</v>
      </c>
      <c r="BC7" t="s">
        <v>102</v>
      </c>
      <c r="BD7" t="s">
        <v>76</v>
      </c>
      <c r="BF7" t="s">
        <v>142</v>
      </c>
      <c r="BG7" t="s">
        <v>143</v>
      </c>
      <c r="BH7" t="s">
        <v>144</v>
      </c>
      <c r="BI7" t="s">
        <v>145</v>
      </c>
      <c r="BU7">
        <v>6.3</v>
      </c>
      <c r="BV7">
        <v>0.25</v>
      </c>
    </row>
    <row r="8" spans="1:76" x14ac:dyDescent="0.2">
      <c r="A8">
        <v>7</v>
      </c>
      <c r="B8" t="s">
        <v>105</v>
      </c>
      <c r="C8" s="1" t="s">
        <v>146</v>
      </c>
      <c r="D8">
        <v>10.3</v>
      </c>
      <c r="E8">
        <v>5780</v>
      </c>
      <c r="F8" t="s">
        <v>147</v>
      </c>
      <c r="G8">
        <v>17.03</v>
      </c>
      <c r="H8" t="s">
        <v>148</v>
      </c>
      <c r="I8">
        <v>12.82</v>
      </c>
      <c r="J8">
        <v>12.33</v>
      </c>
      <c r="K8" t="s">
        <v>149</v>
      </c>
      <c r="L8" t="s">
        <v>150</v>
      </c>
      <c r="M8">
        <v>66</v>
      </c>
      <c r="N8" t="s">
        <v>151</v>
      </c>
      <c r="O8" t="s">
        <v>64</v>
      </c>
      <c r="P8">
        <v>99.3</v>
      </c>
      <c r="Q8">
        <v>0.29399999999999998</v>
      </c>
      <c r="R8" t="s">
        <v>152</v>
      </c>
      <c r="S8" t="s">
        <v>138</v>
      </c>
      <c r="T8">
        <v>10.3</v>
      </c>
      <c r="V8" t="s">
        <v>153</v>
      </c>
      <c r="W8" t="s">
        <v>154</v>
      </c>
      <c r="X8">
        <v>11.5</v>
      </c>
      <c r="AP8">
        <v>40</v>
      </c>
      <c r="AR8" t="s">
        <v>69</v>
      </c>
      <c r="AS8" t="s">
        <v>70</v>
      </c>
      <c r="AT8">
        <v>8</v>
      </c>
      <c r="AU8" t="s">
        <v>155</v>
      </c>
      <c r="AV8">
        <v>2</v>
      </c>
      <c r="AW8">
        <v>360</v>
      </c>
      <c r="AX8">
        <v>16</v>
      </c>
      <c r="AY8" t="s">
        <v>72</v>
      </c>
      <c r="AZ8" t="s">
        <v>156</v>
      </c>
      <c r="BA8" t="s">
        <v>74</v>
      </c>
      <c r="BB8" t="s">
        <v>101</v>
      </c>
      <c r="BC8" t="s">
        <v>157</v>
      </c>
      <c r="BD8" t="s">
        <v>76</v>
      </c>
      <c r="BF8" t="s">
        <v>158</v>
      </c>
      <c r="BG8" t="s">
        <v>159</v>
      </c>
      <c r="BH8" t="s">
        <v>160</v>
      </c>
      <c r="BI8" t="s">
        <v>161</v>
      </c>
      <c r="BJ8" t="s">
        <v>162</v>
      </c>
      <c r="BK8" t="s">
        <v>163</v>
      </c>
      <c r="BL8" t="s">
        <v>164</v>
      </c>
      <c r="BM8" t="s">
        <v>165</v>
      </c>
      <c r="BN8" t="s">
        <v>166</v>
      </c>
      <c r="BO8" t="s">
        <v>167</v>
      </c>
      <c r="BP8" t="s">
        <v>168</v>
      </c>
      <c r="BQ8" t="s">
        <v>169</v>
      </c>
      <c r="BR8" t="s">
        <v>170</v>
      </c>
      <c r="BU8">
        <v>4.2</v>
      </c>
      <c r="BV8">
        <v>-1.53</v>
      </c>
      <c r="BW8" t="s">
        <v>171</v>
      </c>
    </row>
    <row r="9" spans="1:76" x14ac:dyDescent="0.2">
      <c r="A9">
        <v>8</v>
      </c>
      <c r="B9" t="s">
        <v>172</v>
      </c>
      <c r="C9" s="1" t="s">
        <v>146</v>
      </c>
      <c r="D9">
        <v>10.3</v>
      </c>
      <c r="E9">
        <v>5780</v>
      </c>
      <c r="F9" t="s">
        <v>147</v>
      </c>
      <c r="G9">
        <v>17.03</v>
      </c>
      <c r="H9" t="s">
        <v>148</v>
      </c>
      <c r="I9">
        <v>12.82</v>
      </c>
      <c r="J9">
        <v>12.33</v>
      </c>
      <c r="K9" t="s">
        <v>94</v>
      </c>
      <c r="L9" t="s">
        <v>173</v>
      </c>
      <c r="M9">
        <v>46</v>
      </c>
      <c r="N9" t="s">
        <v>174</v>
      </c>
      <c r="O9" t="s">
        <v>64</v>
      </c>
      <c r="P9">
        <v>165</v>
      </c>
      <c r="Q9">
        <v>0.29399999999999998</v>
      </c>
      <c r="R9" t="s">
        <v>74</v>
      </c>
      <c r="S9" t="s">
        <v>74</v>
      </c>
      <c r="T9" t="s">
        <v>74</v>
      </c>
      <c r="U9" t="s">
        <v>97</v>
      </c>
      <c r="V9" t="s">
        <v>74</v>
      </c>
      <c r="W9" t="s">
        <v>74</v>
      </c>
      <c r="X9" t="s">
        <v>74</v>
      </c>
      <c r="Y9" t="s">
        <v>97</v>
      </c>
      <c r="AP9">
        <v>25</v>
      </c>
      <c r="AQ9">
        <v>4</v>
      </c>
      <c r="AR9" t="s">
        <v>98</v>
      </c>
      <c r="AS9" t="s">
        <v>70</v>
      </c>
      <c r="AT9">
        <v>8</v>
      </c>
      <c r="AU9" t="s">
        <v>175</v>
      </c>
      <c r="AV9">
        <v>2</v>
      </c>
      <c r="AW9">
        <v>440</v>
      </c>
      <c r="AX9">
        <v>0</v>
      </c>
      <c r="AY9" t="s">
        <v>72</v>
      </c>
      <c r="AZ9" t="s">
        <v>100</v>
      </c>
      <c r="BA9" t="s">
        <v>101</v>
      </c>
      <c r="BB9" t="s">
        <v>101</v>
      </c>
      <c r="BC9" t="s">
        <v>102</v>
      </c>
      <c r="BD9" t="s">
        <v>76</v>
      </c>
      <c r="BF9" t="s">
        <v>176</v>
      </c>
      <c r="BG9" t="s">
        <v>177</v>
      </c>
      <c r="BH9" t="s">
        <v>160</v>
      </c>
      <c r="BI9" t="s">
        <v>161</v>
      </c>
      <c r="BU9">
        <v>4.2</v>
      </c>
    </row>
    <row r="10" spans="1:76" x14ac:dyDescent="0.2">
      <c r="A10">
        <v>9</v>
      </c>
      <c r="B10" t="s">
        <v>105</v>
      </c>
      <c r="C10" s="1" t="s">
        <v>146</v>
      </c>
      <c r="D10">
        <v>14.1</v>
      </c>
      <c r="E10">
        <v>12657</v>
      </c>
      <c r="F10" t="s">
        <v>178</v>
      </c>
      <c r="G10">
        <v>17.309999999999999</v>
      </c>
      <c r="H10" t="s">
        <v>179</v>
      </c>
      <c r="I10">
        <v>11.11</v>
      </c>
      <c r="J10">
        <v>10.8</v>
      </c>
      <c r="K10" t="s">
        <v>94</v>
      </c>
      <c r="L10" t="s">
        <v>173</v>
      </c>
      <c r="M10">
        <v>46</v>
      </c>
      <c r="N10" t="s">
        <v>174</v>
      </c>
      <c r="O10" t="s">
        <v>64</v>
      </c>
      <c r="P10">
        <v>31.2</v>
      </c>
      <c r="Q10">
        <v>0.36099999999999999</v>
      </c>
      <c r="R10" t="s">
        <v>180</v>
      </c>
      <c r="S10" t="s">
        <v>181</v>
      </c>
      <c r="T10">
        <v>6.8</v>
      </c>
      <c r="U10">
        <v>45.3</v>
      </c>
      <c r="V10" t="s">
        <v>182</v>
      </c>
      <c r="W10" t="s">
        <v>181</v>
      </c>
      <c r="X10">
        <v>7.5</v>
      </c>
      <c r="Y10">
        <v>49.5</v>
      </c>
      <c r="AP10">
        <v>25</v>
      </c>
      <c r="AQ10">
        <v>4</v>
      </c>
      <c r="AR10" t="s">
        <v>98</v>
      </c>
      <c r="AS10" t="s">
        <v>70</v>
      </c>
      <c r="AT10">
        <v>8</v>
      </c>
      <c r="AU10" t="s">
        <v>112</v>
      </c>
      <c r="AV10">
        <v>2</v>
      </c>
      <c r="AW10">
        <v>435</v>
      </c>
      <c r="AX10">
        <v>140</v>
      </c>
      <c r="AY10" t="s">
        <v>72</v>
      </c>
      <c r="AZ10" t="s">
        <v>100</v>
      </c>
      <c r="BA10" t="s">
        <v>101</v>
      </c>
      <c r="BB10" t="s">
        <v>101</v>
      </c>
      <c r="BC10" t="s">
        <v>102</v>
      </c>
      <c r="BD10" t="s">
        <v>76</v>
      </c>
      <c r="BF10" t="s">
        <v>183</v>
      </c>
      <c r="BG10" t="s">
        <v>184</v>
      </c>
      <c r="BH10" t="s">
        <v>185</v>
      </c>
      <c r="BI10" t="s">
        <v>186</v>
      </c>
      <c r="BU10">
        <v>6.2</v>
      </c>
      <c r="BV10">
        <v>0.1</v>
      </c>
    </row>
    <row r="11" spans="1:76" x14ac:dyDescent="0.2">
      <c r="A11">
        <v>10</v>
      </c>
      <c r="B11" t="s">
        <v>57</v>
      </c>
      <c r="C11" s="1" t="s">
        <v>187</v>
      </c>
      <c r="D11">
        <v>10.4</v>
      </c>
      <c r="E11">
        <v>2466</v>
      </c>
      <c r="F11" t="s">
        <v>188</v>
      </c>
      <c r="G11">
        <v>16.05</v>
      </c>
      <c r="H11" t="s">
        <v>189</v>
      </c>
      <c r="I11">
        <v>9.5399999999999991</v>
      </c>
      <c r="J11">
        <v>9.17</v>
      </c>
      <c r="K11" t="s">
        <v>149</v>
      </c>
      <c r="L11" t="s">
        <v>150</v>
      </c>
      <c r="M11">
        <v>66</v>
      </c>
      <c r="N11" t="s">
        <v>151</v>
      </c>
      <c r="O11" t="s">
        <v>64</v>
      </c>
      <c r="P11">
        <v>77.3</v>
      </c>
      <c r="Q11">
        <v>0.13800000000000001</v>
      </c>
      <c r="R11" t="s">
        <v>190</v>
      </c>
      <c r="S11" t="s">
        <v>191</v>
      </c>
      <c r="T11">
        <v>4.9000000000000004</v>
      </c>
      <c r="V11" t="s">
        <v>192</v>
      </c>
      <c r="W11" t="s">
        <v>191</v>
      </c>
      <c r="X11">
        <v>5</v>
      </c>
      <c r="AP11">
        <v>40</v>
      </c>
      <c r="AR11" t="s">
        <v>193</v>
      </c>
      <c r="AS11" t="s">
        <v>70</v>
      </c>
      <c r="AT11">
        <v>8</v>
      </c>
      <c r="AU11" t="s">
        <v>71</v>
      </c>
      <c r="AV11">
        <v>2</v>
      </c>
      <c r="AW11">
        <v>300</v>
      </c>
      <c r="AX11">
        <v>13</v>
      </c>
      <c r="AY11" t="s">
        <v>72</v>
      </c>
      <c r="AZ11" t="s">
        <v>194</v>
      </c>
      <c r="BA11" t="s">
        <v>101</v>
      </c>
      <c r="BB11" t="s">
        <v>101</v>
      </c>
      <c r="BC11" t="s">
        <v>157</v>
      </c>
      <c r="BD11" t="s">
        <v>76</v>
      </c>
      <c r="BE11" t="s">
        <v>195</v>
      </c>
      <c r="BF11" t="s">
        <v>196</v>
      </c>
      <c r="BG11" t="s">
        <v>197</v>
      </c>
      <c r="BH11" t="s">
        <v>198</v>
      </c>
      <c r="BI11" t="s">
        <v>199</v>
      </c>
      <c r="BJ11" t="s">
        <v>200</v>
      </c>
      <c r="BK11" t="s">
        <v>201</v>
      </c>
      <c r="BL11" t="s">
        <v>202</v>
      </c>
      <c r="BM11" t="s">
        <v>203</v>
      </c>
      <c r="BN11" t="s">
        <v>204</v>
      </c>
      <c r="BO11" t="s">
        <v>205</v>
      </c>
      <c r="BP11" t="s">
        <v>206</v>
      </c>
      <c r="BQ11" t="s">
        <v>207</v>
      </c>
      <c r="BR11" t="s">
        <v>208</v>
      </c>
      <c r="BS11" t="s">
        <v>55</v>
      </c>
      <c r="BU11">
        <v>6.5</v>
      </c>
      <c r="BV11">
        <v>0.28999999999999998</v>
      </c>
      <c r="BW11" t="s">
        <v>209</v>
      </c>
    </row>
    <row r="12" spans="1:76" x14ac:dyDescent="0.2">
      <c r="A12">
        <v>11</v>
      </c>
      <c r="B12" t="s">
        <v>57</v>
      </c>
      <c r="C12" s="1" t="s">
        <v>187</v>
      </c>
      <c r="D12">
        <v>10.4</v>
      </c>
      <c r="E12">
        <v>2466</v>
      </c>
      <c r="F12" t="s">
        <v>188</v>
      </c>
      <c r="G12">
        <v>16.05</v>
      </c>
      <c r="H12" t="s">
        <v>189</v>
      </c>
      <c r="I12">
        <v>9.5399999999999991</v>
      </c>
      <c r="J12">
        <v>9.17</v>
      </c>
      <c r="K12" t="s">
        <v>94</v>
      </c>
      <c r="L12" t="s">
        <v>210</v>
      </c>
      <c r="M12">
        <v>103</v>
      </c>
      <c r="N12" t="s">
        <v>211</v>
      </c>
      <c r="O12" t="s">
        <v>64</v>
      </c>
      <c r="P12">
        <v>41.8</v>
      </c>
      <c r="Q12">
        <v>0.13800000000000001</v>
      </c>
      <c r="R12" t="s">
        <v>212</v>
      </c>
      <c r="S12" t="s">
        <v>213</v>
      </c>
      <c r="T12">
        <v>2.9</v>
      </c>
      <c r="V12" t="s">
        <v>214</v>
      </c>
      <c r="W12" t="s">
        <v>213</v>
      </c>
      <c r="X12">
        <v>2.9</v>
      </c>
      <c r="AP12">
        <v>25</v>
      </c>
      <c r="AQ12">
        <v>4</v>
      </c>
      <c r="AR12" t="s">
        <v>98</v>
      </c>
      <c r="AS12" t="s">
        <v>70</v>
      </c>
      <c r="AT12">
        <v>8</v>
      </c>
      <c r="AU12" t="s">
        <v>99</v>
      </c>
      <c r="AV12">
        <v>2</v>
      </c>
      <c r="AW12">
        <v>400</v>
      </c>
      <c r="AX12">
        <v>60</v>
      </c>
      <c r="AY12" t="s">
        <v>72</v>
      </c>
      <c r="AZ12" t="s">
        <v>100</v>
      </c>
      <c r="BA12" t="s">
        <v>101</v>
      </c>
      <c r="BB12" t="s">
        <v>101</v>
      </c>
      <c r="BC12" t="s">
        <v>102</v>
      </c>
      <c r="BD12" t="s">
        <v>76</v>
      </c>
      <c r="BF12" t="s">
        <v>215</v>
      </c>
      <c r="BG12" t="s">
        <v>216</v>
      </c>
      <c r="BH12" t="s">
        <v>198</v>
      </c>
      <c r="BI12" t="s">
        <v>199</v>
      </c>
      <c r="BS12" t="s">
        <v>55</v>
      </c>
      <c r="BU12">
        <v>6.5</v>
      </c>
      <c r="BV12">
        <v>0.51</v>
      </c>
    </row>
    <row r="13" spans="1:76" x14ac:dyDescent="0.2">
      <c r="A13">
        <v>12</v>
      </c>
      <c r="B13" t="s">
        <v>57</v>
      </c>
      <c r="C13" s="1" t="s">
        <v>187</v>
      </c>
      <c r="D13">
        <v>14</v>
      </c>
      <c r="E13">
        <v>4770</v>
      </c>
      <c r="F13" t="s">
        <v>217</v>
      </c>
      <c r="G13">
        <v>16.920000000000002</v>
      </c>
      <c r="H13" t="s">
        <v>218</v>
      </c>
      <c r="I13">
        <v>13.45</v>
      </c>
      <c r="J13">
        <v>13.03</v>
      </c>
      <c r="K13" t="s">
        <v>149</v>
      </c>
      <c r="L13" t="s">
        <v>150</v>
      </c>
      <c r="M13">
        <v>66</v>
      </c>
      <c r="N13" t="s">
        <v>151</v>
      </c>
      <c r="O13" t="s">
        <v>64</v>
      </c>
      <c r="P13">
        <v>124</v>
      </c>
      <c r="Q13">
        <v>7.0000000000000007E-2</v>
      </c>
      <c r="R13" t="s">
        <v>219</v>
      </c>
      <c r="S13" t="s">
        <v>220</v>
      </c>
      <c r="T13">
        <v>8.6999999999999993</v>
      </c>
      <c r="V13" t="s">
        <v>221</v>
      </c>
      <c r="W13" t="s">
        <v>222</v>
      </c>
      <c r="X13">
        <v>9.9</v>
      </c>
      <c r="Y13">
        <v>85.3</v>
      </c>
      <c r="AP13">
        <v>40</v>
      </c>
      <c r="AQ13">
        <v>2.5</v>
      </c>
      <c r="AR13" t="s">
        <v>193</v>
      </c>
      <c r="AS13" t="s">
        <v>70</v>
      </c>
      <c r="AT13">
        <v>8</v>
      </c>
      <c r="AU13" t="s">
        <v>155</v>
      </c>
      <c r="AV13">
        <v>2</v>
      </c>
      <c r="AW13">
        <v>365</v>
      </c>
      <c r="AX13">
        <v>39</v>
      </c>
      <c r="AY13" t="s">
        <v>72</v>
      </c>
      <c r="AZ13" t="s">
        <v>223</v>
      </c>
      <c r="BA13" t="s">
        <v>101</v>
      </c>
      <c r="BB13" t="s">
        <v>101</v>
      </c>
      <c r="BC13" t="s">
        <v>157</v>
      </c>
      <c r="BD13" t="s">
        <v>76</v>
      </c>
      <c r="BE13" t="s">
        <v>224</v>
      </c>
      <c r="BF13" t="s">
        <v>225</v>
      </c>
      <c r="BG13" t="s">
        <v>226</v>
      </c>
      <c r="BH13" t="s">
        <v>227</v>
      </c>
      <c r="BI13" t="s">
        <v>228</v>
      </c>
      <c r="BJ13" t="s">
        <v>229</v>
      </c>
      <c r="BK13" t="s">
        <v>230</v>
      </c>
      <c r="BL13" t="s">
        <v>231</v>
      </c>
      <c r="BM13" t="s">
        <v>232</v>
      </c>
      <c r="BN13" t="s">
        <v>233</v>
      </c>
      <c r="BO13" t="s">
        <v>234</v>
      </c>
      <c r="BP13" t="s">
        <v>235</v>
      </c>
      <c r="BQ13" t="s">
        <v>236</v>
      </c>
      <c r="BR13" t="s">
        <v>237</v>
      </c>
      <c r="BS13" t="s">
        <v>55</v>
      </c>
      <c r="BU13">
        <v>3.5</v>
      </c>
      <c r="BV13">
        <v>0.1</v>
      </c>
      <c r="BW13" t="s">
        <v>238</v>
      </c>
    </row>
    <row r="14" spans="1:76" x14ac:dyDescent="0.2">
      <c r="A14">
        <v>13</v>
      </c>
      <c r="B14" t="s">
        <v>57</v>
      </c>
      <c r="C14" s="1" t="s">
        <v>187</v>
      </c>
      <c r="D14">
        <v>14</v>
      </c>
      <c r="E14">
        <v>4770</v>
      </c>
      <c r="F14" t="s">
        <v>217</v>
      </c>
      <c r="G14">
        <v>16.920000000000002</v>
      </c>
      <c r="H14" t="s">
        <v>218</v>
      </c>
      <c r="I14">
        <v>13.45</v>
      </c>
      <c r="J14">
        <v>13.03</v>
      </c>
      <c r="K14" t="s">
        <v>94</v>
      </c>
      <c r="L14" t="s">
        <v>239</v>
      </c>
      <c r="M14">
        <v>108</v>
      </c>
      <c r="N14" t="s">
        <v>240</v>
      </c>
      <c r="O14" t="s">
        <v>64</v>
      </c>
      <c r="P14">
        <v>144</v>
      </c>
      <c r="Q14">
        <v>7.0000000000000007E-2</v>
      </c>
      <c r="R14" t="s">
        <v>241</v>
      </c>
      <c r="S14" t="s">
        <v>242</v>
      </c>
      <c r="T14">
        <v>4.4000000000000004</v>
      </c>
      <c r="V14" t="s">
        <v>243</v>
      </c>
      <c r="W14" t="s">
        <v>244</v>
      </c>
      <c r="X14">
        <v>4.5</v>
      </c>
      <c r="AP14">
        <v>25</v>
      </c>
      <c r="AQ14">
        <v>2</v>
      </c>
      <c r="AR14" t="s">
        <v>98</v>
      </c>
      <c r="AS14" t="s">
        <v>70</v>
      </c>
      <c r="AT14">
        <v>8</v>
      </c>
      <c r="AU14" t="s">
        <v>123</v>
      </c>
      <c r="AV14">
        <v>2</v>
      </c>
      <c r="AW14">
        <v>460</v>
      </c>
      <c r="AX14">
        <v>5</v>
      </c>
      <c r="AY14" t="s">
        <v>72</v>
      </c>
      <c r="AZ14" t="s">
        <v>100</v>
      </c>
      <c r="BA14" t="s">
        <v>74</v>
      </c>
      <c r="BB14" t="s">
        <v>101</v>
      </c>
      <c r="BC14" t="s">
        <v>102</v>
      </c>
      <c r="BD14" t="s">
        <v>76</v>
      </c>
      <c r="BF14" t="s">
        <v>245</v>
      </c>
      <c r="BG14" t="s">
        <v>246</v>
      </c>
      <c r="BH14" t="s">
        <v>227</v>
      </c>
      <c r="BI14" t="s">
        <v>228</v>
      </c>
      <c r="BS14" t="s">
        <v>55</v>
      </c>
      <c r="BU14">
        <v>3.5</v>
      </c>
      <c r="BV14">
        <v>0.1</v>
      </c>
    </row>
    <row r="15" spans="1:76" x14ac:dyDescent="0.2">
      <c r="A15">
        <v>14</v>
      </c>
      <c r="B15" t="s">
        <v>57</v>
      </c>
      <c r="C15" s="1" t="s">
        <v>187</v>
      </c>
      <c r="D15">
        <v>16</v>
      </c>
      <c r="E15">
        <v>37495</v>
      </c>
      <c r="F15" t="s">
        <v>247</v>
      </c>
      <c r="G15">
        <v>19.27</v>
      </c>
      <c r="H15" t="s">
        <v>248</v>
      </c>
      <c r="I15">
        <v>14.06</v>
      </c>
      <c r="J15">
        <v>13.5</v>
      </c>
      <c r="K15" t="s">
        <v>94</v>
      </c>
      <c r="L15" t="s">
        <v>239</v>
      </c>
      <c r="M15">
        <v>108</v>
      </c>
      <c r="N15" t="s">
        <v>240</v>
      </c>
      <c r="O15" t="s">
        <v>64</v>
      </c>
      <c r="P15">
        <v>165</v>
      </c>
      <c r="Q15">
        <v>0.499</v>
      </c>
      <c r="R15" t="s">
        <v>249</v>
      </c>
      <c r="S15" t="s">
        <v>250</v>
      </c>
      <c r="T15">
        <v>4</v>
      </c>
      <c r="V15" t="s">
        <v>251</v>
      </c>
      <c r="W15" t="s">
        <v>252</v>
      </c>
      <c r="X15">
        <v>4.3</v>
      </c>
      <c r="AP15">
        <v>25</v>
      </c>
      <c r="AQ15">
        <v>2</v>
      </c>
      <c r="AR15" t="s">
        <v>98</v>
      </c>
      <c r="AS15" t="s">
        <v>70</v>
      </c>
      <c r="AT15">
        <v>8</v>
      </c>
      <c r="AU15" t="s">
        <v>123</v>
      </c>
      <c r="AV15">
        <v>2</v>
      </c>
      <c r="AW15">
        <v>460</v>
      </c>
      <c r="AX15">
        <v>66</v>
      </c>
      <c r="AY15" t="s">
        <v>72</v>
      </c>
      <c r="AZ15" t="s">
        <v>100</v>
      </c>
      <c r="BA15" t="s">
        <v>101</v>
      </c>
      <c r="BB15" t="s">
        <v>101</v>
      </c>
      <c r="BC15" t="s">
        <v>102</v>
      </c>
      <c r="BD15" t="s">
        <v>76</v>
      </c>
      <c r="BF15" t="s">
        <v>253</v>
      </c>
      <c r="BG15" t="s">
        <v>254</v>
      </c>
      <c r="BH15" t="s">
        <v>255</v>
      </c>
      <c r="BI15" t="s">
        <v>256</v>
      </c>
      <c r="BS15" t="s">
        <v>55</v>
      </c>
      <c r="BU15">
        <v>5.2</v>
      </c>
      <c r="BV15">
        <v>-1.41</v>
      </c>
    </row>
    <row r="16" spans="1:76" x14ac:dyDescent="0.2">
      <c r="A16">
        <v>15</v>
      </c>
      <c r="B16" t="s">
        <v>57</v>
      </c>
      <c r="C16" s="1" t="s">
        <v>187</v>
      </c>
      <c r="D16">
        <v>20.3</v>
      </c>
      <c r="E16">
        <v>7305</v>
      </c>
      <c r="F16" t="s">
        <v>257</v>
      </c>
      <c r="G16">
        <v>17.25</v>
      </c>
      <c r="H16" t="s">
        <v>258</v>
      </c>
      <c r="I16">
        <v>12.87</v>
      </c>
      <c r="J16">
        <v>12.2</v>
      </c>
      <c r="K16" t="s">
        <v>149</v>
      </c>
      <c r="L16" t="s">
        <v>150</v>
      </c>
      <c r="M16">
        <v>66</v>
      </c>
      <c r="N16" t="s">
        <v>151</v>
      </c>
      <c r="O16" t="s">
        <v>64</v>
      </c>
      <c r="P16">
        <v>99.3</v>
      </c>
      <c r="Q16">
        <v>0.11</v>
      </c>
      <c r="R16" t="s">
        <v>259</v>
      </c>
      <c r="S16" t="s">
        <v>260</v>
      </c>
      <c r="T16">
        <v>6.2</v>
      </c>
      <c r="U16">
        <v>87</v>
      </c>
      <c r="V16" t="s">
        <v>261</v>
      </c>
      <c r="W16" t="s">
        <v>191</v>
      </c>
      <c r="X16">
        <v>6.3</v>
      </c>
      <c r="AP16">
        <v>40</v>
      </c>
      <c r="AR16" t="s">
        <v>69</v>
      </c>
      <c r="AS16" t="s">
        <v>70</v>
      </c>
      <c r="AT16">
        <v>8</v>
      </c>
      <c r="AU16" t="s">
        <v>155</v>
      </c>
      <c r="AV16">
        <v>2</v>
      </c>
      <c r="AW16">
        <v>380</v>
      </c>
      <c r="AX16">
        <v>75</v>
      </c>
      <c r="AY16" t="s">
        <v>72</v>
      </c>
      <c r="AZ16" t="s">
        <v>262</v>
      </c>
      <c r="BA16" t="s">
        <v>101</v>
      </c>
      <c r="BB16" t="s">
        <v>101</v>
      </c>
      <c r="BC16" t="s">
        <v>157</v>
      </c>
      <c r="BD16" t="s">
        <v>76</v>
      </c>
      <c r="BF16" t="s">
        <v>263</v>
      </c>
      <c r="BG16" t="s">
        <v>264</v>
      </c>
      <c r="BH16" t="s">
        <v>265</v>
      </c>
      <c r="BI16" t="s">
        <v>266</v>
      </c>
      <c r="BJ16" t="s">
        <v>267</v>
      </c>
      <c r="BK16" t="s">
        <v>268</v>
      </c>
      <c r="BL16" t="s">
        <v>269</v>
      </c>
      <c r="BM16" t="s">
        <v>270</v>
      </c>
      <c r="BN16" t="s">
        <v>271</v>
      </c>
      <c r="BO16" t="s">
        <v>272</v>
      </c>
      <c r="BP16" t="s">
        <v>273</v>
      </c>
      <c r="BQ16" t="s">
        <v>274</v>
      </c>
      <c r="BR16" t="s">
        <v>275</v>
      </c>
      <c r="BS16" t="s">
        <v>55</v>
      </c>
      <c r="BU16">
        <v>4.4000000000000004</v>
      </c>
      <c r="BV16">
        <v>0.01</v>
      </c>
      <c r="BW16" t="s">
        <v>276</v>
      </c>
    </row>
    <row r="17" spans="1:75" x14ac:dyDescent="0.2">
      <c r="A17">
        <v>16</v>
      </c>
      <c r="B17" t="s">
        <v>57</v>
      </c>
      <c r="C17" s="1" t="s">
        <v>187</v>
      </c>
      <c r="D17">
        <v>20.3</v>
      </c>
      <c r="E17">
        <v>7305</v>
      </c>
      <c r="F17" t="s">
        <v>257</v>
      </c>
      <c r="G17">
        <v>17.260000000000002</v>
      </c>
      <c r="H17" t="s">
        <v>258</v>
      </c>
      <c r="I17">
        <v>12.87</v>
      </c>
      <c r="J17">
        <v>12.2</v>
      </c>
      <c r="K17" t="s">
        <v>94</v>
      </c>
      <c r="L17" t="s">
        <v>277</v>
      </c>
      <c r="M17">
        <v>34</v>
      </c>
      <c r="N17" t="s">
        <v>96</v>
      </c>
      <c r="O17" t="s">
        <v>64</v>
      </c>
      <c r="P17">
        <v>144</v>
      </c>
      <c r="Q17">
        <v>0.11</v>
      </c>
      <c r="R17" t="s">
        <v>278</v>
      </c>
      <c r="S17" t="s">
        <v>244</v>
      </c>
      <c r="T17">
        <v>4.5999999999999996</v>
      </c>
      <c r="V17" t="s">
        <v>279</v>
      </c>
      <c r="W17" t="s">
        <v>280</v>
      </c>
      <c r="X17">
        <v>5.2</v>
      </c>
      <c r="AP17">
        <v>25</v>
      </c>
      <c r="AQ17">
        <v>4</v>
      </c>
      <c r="AR17" t="s">
        <v>98</v>
      </c>
      <c r="AS17" t="s">
        <v>70</v>
      </c>
      <c r="AT17">
        <v>8</v>
      </c>
      <c r="AU17" t="s">
        <v>112</v>
      </c>
      <c r="AV17">
        <v>2</v>
      </c>
      <c r="AW17">
        <v>440</v>
      </c>
      <c r="AX17">
        <v>122</v>
      </c>
      <c r="AY17" t="s">
        <v>72</v>
      </c>
      <c r="AZ17" t="s">
        <v>100</v>
      </c>
      <c r="BA17" t="s">
        <v>101</v>
      </c>
      <c r="BB17" t="s">
        <v>101</v>
      </c>
      <c r="BC17" t="s">
        <v>102</v>
      </c>
      <c r="BD17" t="s">
        <v>76</v>
      </c>
      <c r="BF17" t="s">
        <v>281</v>
      </c>
      <c r="BG17" t="s">
        <v>282</v>
      </c>
      <c r="BH17" t="s">
        <v>265</v>
      </c>
      <c r="BI17" t="s">
        <v>266</v>
      </c>
      <c r="BS17" t="s">
        <v>55</v>
      </c>
      <c r="BU17">
        <v>4.4000000000000004</v>
      </c>
      <c r="BV17">
        <v>7.0000000000000007E-2</v>
      </c>
    </row>
    <row r="18" spans="1:75" x14ac:dyDescent="0.2">
      <c r="A18">
        <v>17</v>
      </c>
      <c r="B18" t="s">
        <v>57</v>
      </c>
      <c r="C18" s="1" t="s">
        <v>283</v>
      </c>
      <c r="D18">
        <v>15.1</v>
      </c>
      <c r="E18">
        <v>3134</v>
      </c>
      <c r="F18" t="s">
        <v>284</v>
      </c>
      <c r="G18">
        <v>14.93</v>
      </c>
      <c r="H18" t="s">
        <v>285</v>
      </c>
      <c r="I18">
        <v>13.31</v>
      </c>
      <c r="J18">
        <v>12.37</v>
      </c>
      <c r="K18" t="s">
        <v>149</v>
      </c>
      <c r="L18" t="s">
        <v>150</v>
      </c>
      <c r="M18">
        <v>66</v>
      </c>
      <c r="N18" t="s">
        <v>151</v>
      </c>
      <c r="O18" t="s">
        <v>64</v>
      </c>
      <c r="P18">
        <v>327</v>
      </c>
      <c r="Q18">
        <v>0.73699999999999999</v>
      </c>
      <c r="R18" t="s">
        <v>286</v>
      </c>
      <c r="S18" t="s">
        <v>287</v>
      </c>
      <c r="T18">
        <v>10.7</v>
      </c>
      <c r="V18" t="s">
        <v>288</v>
      </c>
      <c r="W18" t="s">
        <v>289</v>
      </c>
      <c r="X18">
        <v>11.8</v>
      </c>
      <c r="Y18">
        <v>87.5</v>
      </c>
      <c r="AP18">
        <v>40</v>
      </c>
      <c r="AQ18">
        <v>4</v>
      </c>
      <c r="AR18" t="s">
        <v>193</v>
      </c>
      <c r="AS18" t="s">
        <v>70</v>
      </c>
      <c r="AT18">
        <v>8</v>
      </c>
      <c r="AU18" t="s">
        <v>155</v>
      </c>
      <c r="AV18">
        <v>2</v>
      </c>
      <c r="AW18">
        <v>290</v>
      </c>
      <c r="AX18">
        <v>19</v>
      </c>
      <c r="AY18" t="s">
        <v>72</v>
      </c>
      <c r="AZ18" t="s">
        <v>290</v>
      </c>
      <c r="BA18" t="s">
        <v>101</v>
      </c>
      <c r="BB18" t="s">
        <v>101</v>
      </c>
      <c r="BC18" t="s">
        <v>157</v>
      </c>
      <c r="BD18" t="s">
        <v>76</v>
      </c>
      <c r="BF18" t="s">
        <v>291</v>
      </c>
      <c r="BG18" t="s">
        <v>292</v>
      </c>
      <c r="BH18" t="s">
        <v>293</v>
      </c>
      <c r="BI18" t="s">
        <v>294</v>
      </c>
      <c r="BJ18" t="s">
        <v>295</v>
      </c>
      <c r="BK18" t="s">
        <v>296</v>
      </c>
      <c r="BL18" t="s">
        <v>297</v>
      </c>
      <c r="BM18" t="s">
        <v>298</v>
      </c>
      <c r="BN18" t="s">
        <v>299</v>
      </c>
      <c r="BO18" t="s">
        <v>300</v>
      </c>
      <c r="BP18" t="s">
        <v>301</v>
      </c>
      <c r="BQ18" t="s">
        <v>302</v>
      </c>
      <c r="BR18" t="s">
        <v>303</v>
      </c>
      <c r="BS18" t="s">
        <v>55</v>
      </c>
      <c r="BU18">
        <v>1.8</v>
      </c>
      <c r="BV18">
        <v>1.2</v>
      </c>
      <c r="BW18" t="s">
        <v>304</v>
      </c>
    </row>
    <row r="19" spans="1:75" x14ac:dyDescent="0.2">
      <c r="A19">
        <v>18</v>
      </c>
      <c r="B19" t="s">
        <v>57</v>
      </c>
      <c r="C19" s="1" t="s">
        <v>283</v>
      </c>
      <c r="D19">
        <v>15.1</v>
      </c>
      <c r="E19">
        <v>3134</v>
      </c>
      <c r="F19" t="s">
        <v>284</v>
      </c>
      <c r="G19">
        <v>14.94</v>
      </c>
      <c r="H19" t="s">
        <v>285</v>
      </c>
      <c r="I19">
        <v>13.31</v>
      </c>
      <c r="J19">
        <v>12.37</v>
      </c>
      <c r="K19" t="s">
        <v>94</v>
      </c>
      <c r="L19" t="s">
        <v>305</v>
      </c>
      <c r="M19">
        <v>28</v>
      </c>
      <c r="N19" t="s">
        <v>96</v>
      </c>
      <c r="O19" t="s">
        <v>64</v>
      </c>
      <c r="P19">
        <v>202</v>
      </c>
      <c r="Q19">
        <v>0.68500000000000005</v>
      </c>
      <c r="R19" t="s">
        <v>306</v>
      </c>
      <c r="S19" t="s">
        <v>213</v>
      </c>
      <c r="T19">
        <v>8.6</v>
      </c>
      <c r="V19" t="s">
        <v>307</v>
      </c>
      <c r="W19" t="s">
        <v>181</v>
      </c>
      <c r="X19">
        <v>9.1999999999999993</v>
      </c>
      <c r="AP19">
        <v>25</v>
      </c>
      <c r="AQ19">
        <v>4</v>
      </c>
      <c r="AR19" t="s">
        <v>98</v>
      </c>
      <c r="AS19" t="s">
        <v>70</v>
      </c>
      <c r="AT19">
        <v>8</v>
      </c>
      <c r="AU19" t="s">
        <v>112</v>
      </c>
      <c r="AV19">
        <v>2</v>
      </c>
      <c r="AW19">
        <v>450</v>
      </c>
      <c r="AX19">
        <v>130</v>
      </c>
      <c r="AY19" t="s">
        <v>72</v>
      </c>
      <c r="AZ19" t="s">
        <v>100</v>
      </c>
      <c r="BA19" t="s">
        <v>101</v>
      </c>
      <c r="BB19" t="s">
        <v>101</v>
      </c>
      <c r="BC19" t="s">
        <v>102</v>
      </c>
      <c r="BD19" t="s">
        <v>76</v>
      </c>
      <c r="BF19" t="s">
        <v>308</v>
      </c>
      <c r="BG19" t="s">
        <v>309</v>
      </c>
      <c r="BH19" t="s">
        <v>293</v>
      </c>
      <c r="BI19" t="s">
        <v>294</v>
      </c>
      <c r="BS19" t="s">
        <v>55</v>
      </c>
      <c r="BU19">
        <v>1.8</v>
      </c>
      <c r="BV19">
        <v>0.8</v>
      </c>
    </row>
    <row r="20" spans="1:75" x14ac:dyDescent="0.2">
      <c r="A20">
        <v>19</v>
      </c>
      <c r="B20" t="s">
        <v>57</v>
      </c>
      <c r="C20" s="1" t="s">
        <v>283</v>
      </c>
      <c r="D20">
        <v>15.9</v>
      </c>
      <c r="E20">
        <v>49491</v>
      </c>
      <c r="F20" t="s">
        <v>310</v>
      </c>
      <c r="G20">
        <v>17.05</v>
      </c>
      <c r="H20" t="s">
        <v>311</v>
      </c>
      <c r="I20">
        <v>10.220000000000001</v>
      </c>
      <c r="J20">
        <v>9.3000000000000007</v>
      </c>
      <c r="K20" t="s">
        <v>94</v>
      </c>
      <c r="L20" t="s">
        <v>305</v>
      </c>
      <c r="M20">
        <v>28</v>
      </c>
      <c r="N20" t="s">
        <v>96</v>
      </c>
      <c r="O20" t="s">
        <v>64</v>
      </c>
      <c r="P20">
        <v>31.2</v>
      </c>
      <c r="Q20">
        <v>0.17499999999999999</v>
      </c>
      <c r="R20" t="s">
        <v>312</v>
      </c>
      <c r="S20" t="s">
        <v>313</v>
      </c>
      <c r="T20">
        <v>9.1</v>
      </c>
      <c r="V20" t="s">
        <v>314</v>
      </c>
      <c r="W20" t="s">
        <v>154</v>
      </c>
      <c r="X20">
        <v>6.8</v>
      </c>
      <c r="Y20">
        <v>44.5</v>
      </c>
      <c r="AP20">
        <v>25</v>
      </c>
      <c r="AQ20">
        <v>4</v>
      </c>
      <c r="AR20" t="s">
        <v>98</v>
      </c>
      <c r="AS20" t="s">
        <v>70</v>
      </c>
      <c r="AT20">
        <v>8</v>
      </c>
      <c r="AU20" t="s">
        <v>315</v>
      </c>
      <c r="AV20">
        <v>2</v>
      </c>
      <c r="AW20">
        <v>430</v>
      </c>
      <c r="AX20">
        <v>130</v>
      </c>
      <c r="AY20" t="s">
        <v>72</v>
      </c>
      <c r="AZ20" t="s">
        <v>100</v>
      </c>
      <c r="BA20" t="s">
        <v>101</v>
      </c>
      <c r="BB20" t="s">
        <v>101</v>
      </c>
      <c r="BC20" t="s">
        <v>102</v>
      </c>
      <c r="BD20" t="s">
        <v>76</v>
      </c>
      <c r="BF20" t="s">
        <v>316</v>
      </c>
      <c r="BG20" t="s">
        <v>317</v>
      </c>
      <c r="BH20" t="s">
        <v>318</v>
      </c>
      <c r="BI20" t="s">
        <v>319</v>
      </c>
      <c r="BS20" t="s">
        <v>55</v>
      </c>
      <c r="BU20">
        <v>6.8</v>
      </c>
      <c r="BV20">
        <v>0.23</v>
      </c>
    </row>
    <row r="21" spans="1:75" x14ac:dyDescent="0.2">
      <c r="A21">
        <v>20</v>
      </c>
      <c r="B21" t="s">
        <v>57</v>
      </c>
      <c r="C21" s="1" t="s">
        <v>320</v>
      </c>
      <c r="D21">
        <v>11.1</v>
      </c>
      <c r="E21">
        <v>33753</v>
      </c>
      <c r="F21" t="s">
        <v>321</v>
      </c>
      <c r="G21">
        <v>17.27</v>
      </c>
      <c r="H21" t="s">
        <v>322</v>
      </c>
      <c r="I21">
        <v>13.15</v>
      </c>
      <c r="J21">
        <v>12.63</v>
      </c>
      <c r="K21" t="s">
        <v>94</v>
      </c>
      <c r="L21" t="s">
        <v>323</v>
      </c>
      <c r="M21">
        <v>49</v>
      </c>
      <c r="N21" t="s">
        <v>324</v>
      </c>
      <c r="O21" t="s">
        <v>64</v>
      </c>
      <c r="P21">
        <v>165</v>
      </c>
      <c r="Q21">
        <v>1.1359999999999999</v>
      </c>
      <c r="R21" t="s">
        <v>325</v>
      </c>
      <c r="S21" t="s">
        <v>326</v>
      </c>
      <c r="T21">
        <v>7.9</v>
      </c>
      <c r="V21" t="s">
        <v>327</v>
      </c>
      <c r="W21" t="s">
        <v>328</v>
      </c>
      <c r="X21">
        <v>8.5</v>
      </c>
      <c r="AP21">
        <v>25</v>
      </c>
      <c r="AQ21">
        <v>4</v>
      </c>
      <c r="AR21" t="s">
        <v>98</v>
      </c>
      <c r="AS21" t="s">
        <v>70</v>
      </c>
      <c r="AT21">
        <v>8</v>
      </c>
      <c r="AU21" t="s">
        <v>99</v>
      </c>
      <c r="AV21">
        <v>2</v>
      </c>
      <c r="AW21">
        <v>455</v>
      </c>
      <c r="AX21">
        <v>0</v>
      </c>
      <c r="AY21" t="s">
        <v>72</v>
      </c>
      <c r="AZ21" t="s">
        <v>100</v>
      </c>
      <c r="BA21" t="s">
        <v>101</v>
      </c>
      <c r="BB21" t="s">
        <v>101</v>
      </c>
      <c r="BC21" t="s">
        <v>102</v>
      </c>
      <c r="BD21" t="s">
        <v>76</v>
      </c>
      <c r="BF21" t="s">
        <v>329</v>
      </c>
      <c r="BG21" t="s">
        <v>330</v>
      </c>
      <c r="BH21" t="s">
        <v>331</v>
      </c>
      <c r="BI21" t="s">
        <v>332</v>
      </c>
      <c r="BS21" t="s">
        <v>55</v>
      </c>
      <c r="BU21">
        <v>4.0999999999999996</v>
      </c>
      <c r="BV21">
        <v>-0.65</v>
      </c>
    </row>
    <row r="22" spans="1:75" x14ac:dyDescent="0.2">
      <c r="A22">
        <v>21</v>
      </c>
      <c r="B22" t="s">
        <v>57</v>
      </c>
      <c r="C22" s="1" t="s">
        <v>320</v>
      </c>
      <c r="D22">
        <v>11.7</v>
      </c>
      <c r="E22">
        <v>1086</v>
      </c>
      <c r="F22" t="s">
        <v>333</v>
      </c>
      <c r="G22">
        <v>13.93</v>
      </c>
      <c r="H22" t="s">
        <v>334</v>
      </c>
      <c r="I22">
        <v>11.93</v>
      </c>
      <c r="J22">
        <v>11.34</v>
      </c>
      <c r="K22" t="s">
        <v>335</v>
      </c>
      <c r="L22" t="s">
        <v>336</v>
      </c>
      <c r="M22">
        <v>2</v>
      </c>
      <c r="N22" t="s">
        <v>337</v>
      </c>
      <c r="O22" t="s">
        <v>64</v>
      </c>
      <c r="P22">
        <v>90.3</v>
      </c>
      <c r="Q22">
        <v>0.26300000000000001</v>
      </c>
      <c r="R22" t="s">
        <v>338</v>
      </c>
      <c r="S22" t="s">
        <v>339</v>
      </c>
      <c r="T22">
        <v>11.9</v>
      </c>
      <c r="V22" t="s">
        <v>340</v>
      </c>
      <c r="W22" t="s">
        <v>341</v>
      </c>
      <c r="X22">
        <v>13.7</v>
      </c>
      <c r="AP22">
        <v>20</v>
      </c>
      <c r="AQ22">
        <v>3</v>
      </c>
      <c r="AR22" t="s">
        <v>98</v>
      </c>
      <c r="AS22" t="s">
        <v>70</v>
      </c>
      <c r="AT22">
        <v>8</v>
      </c>
      <c r="AU22" t="s">
        <v>123</v>
      </c>
      <c r="AV22">
        <v>2</v>
      </c>
      <c r="AW22">
        <v>400</v>
      </c>
      <c r="AX22">
        <v>89</v>
      </c>
      <c r="AY22" t="s">
        <v>72</v>
      </c>
      <c r="AZ22" t="s">
        <v>100</v>
      </c>
      <c r="BA22" t="s">
        <v>101</v>
      </c>
      <c r="BB22" t="s">
        <v>101</v>
      </c>
      <c r="BC22" t="s">
        <v>102</v>
      </c>
      <c r="BD22" t="s">
        <v>76</v>
      </c>
      <c r="BF22" t="s">
        <v>342</v>
      </c>
      <c r="BG22" t="s">
        <v>343</v>
      </c>
      <c r="BH22" t="s">
        <v>344</v>
      </c>
      <c r="BI22" t="s">
        <v>345</v>
      </c>
      <c r="BJ22" t="s">
        <v>346</v>
      </c>
      <c r="BK22" t="s">
        <v>347</v>
      </c>
      <c r="BM22" t="s">
        <v>348</v>
      </c>
      <c r="BN22" t="s">
        <v>349</v>
      </c>
      <c r="BQ22" t="s">
        <v>350</v>
      </c>
      <c r="BR22" t="s">
        <v>351</v>
      </c>
      <c r="BS22" t="s">
        <v>55</v>
      </c>
      <c r="BU22">
        <v>2.2000000000000002</v>
      </c>
      <c r="BV22">
        <v>0.21</v>
      </c>
      <c r="BW22" t="s">
        <v>352</v>
      </c>
    </row>
    <row r="23" spans="1:75" x14ac:dyDescent="0.2">
      <c r="A23">
        <v>22</v>
      </c>
      <c r="B23" t="s">
        <v>57</v>
      </c>
      <c r="C23" s="1" t="s">
        <v>320</v>
      </c>
      <c r="D23">
        <v>11.7</v>
      </c>
      <c r="E23">
        <v>1086</v>
      </c>
      <c r="F23" t="s">
        <v>333</v>
      </c>
      <c r="G23">
        <v>13.93</v>
      </c>
      <c r="H23" t="s">
        <v>334</v>
      </c>
      <c r="I23">
        <v>11.93</v>
      </c>
      <c r="J23">
        <v>11.34</v>
      </c>
      <c r="K23" t="s">
        <v>353</v>
      </c>
      <c r="L23" t="s">
        <v>354</v>
      </c>
      <c r="M23">
        <v>274</v>
      </c>
      <c r="N23" t="s">
        <v>355</v>
      </c>
      <c r="O23" t="s">
        <v>64</v>
      </c>
      <c r="P23">
        <v>90.3</v>
      </c>
      <c r="Q23">
        <v>0.27400000000000002</v>
      </c>
      <c r="R23" t="s">
        <v>356</v>
      </c>
      <c r="S23" t="s">
        <v>191</v>
      </c>
      <c r="T23">
        <v>5.6</v>
      </c>
      <c r="V23" t="s">
        <v>357</v>
      </c>
      <c r="W23" t="s">
        <v>191</v>
      </c>
      <c r="X23">
        <v>5.7</v>
      </c>
      <c r="AP23">
        <v>25</v>
      </c>
      <c r="AQ23">
        <v>4</v>
      </c>
      <c r="AR23" t="s">
        <v>98</v>
      </c>
      <c r="AS23" t="s">
        <v>70</v>
      </c>
      <c r="AT23">
        <v>8</v>
      </c>
      <c r="AU23" t="s">
        <v>358</v>
      </c>
      <c r="AV23">
        <v>2</v>
      </c>
      <c r="AW23">
        <v>420</v>
      </c>
      <c r="AX23">
        <v>110</v>
      </c>
      <c r="AY23" t="s">
        <v>72</v>
      </c>
      <c r="AZ23" t="s">
        <v>359</v>
      </c>
      <c r="BA23" t="s">
        <v>101</v>
      </c>
      <c r="BB23" t="s">
        <v>101</v>
      </c>
      <c r="BC23" t="s">
        <v>75</v>
      </c>
      <c r="BD23" t="s">
        <v>76</v>
      </c>
      <c r="BF23" t="s">
        <v>360</v>
      </c>
      <c r="BG23" t="s">
        <v>361</v>
      </c>
      <c r="BH23" t="s">
        <v>344</v>
      </c>
      <c r="BI23" t="s">
        <v>345</v>
      </c>
      <c r="BJ23" t="s">
        <v>362</v>
      </c>
      <c r="BK23" t="s">
        <v>363</v>
      </c>
      <c r="BL23" t="s">
        <v>364</v>
      </c>
      <c r="BM23" t="s">
        <v>365</v>
      </c>
      <c r="BN23" t="s">
        <v>366</v>
      </c>
      <c r="BO23" t="s">
        <v>367</v>
      </c>
      <c r="BQ23" t="s">
        <v>368</v>
      </c>
      <c r="BR23" t="s">
        <v>369</v>
      </c>
      <c r="BS23" t="s">
        <v>55</v>
      </c>
      <c r="BU23">
        <v>2.2000000000000002</v>
      </c>
      <c r="BV23">
        <v>0.1</v>
      </c>
      <c r="BW23" t="s">
        <v>370</v>
      </c>
    </row>
    <row r="24" spans="1:75" x14ac:dyDescent="0.2">
      <c r="A24">
        <v>23</v>
      </c>
      <c r="B24" t="s">
        <v>57</v>
      </c>
      <c r="C24" s="1" t="s">
        <v>320</v>
      </c>
      <c r="D24">
        <v>14.2</v>
      </c>
      <c r="E24">
        <v>374</v>
      </c>
      <c r="F24" t="s">
        <v>371</v>
      </c>
      <c r="G24">
        <v>13.21</v>
      </c>
      <c r="H24" t="s">
        <v>372</v>
      </c>
      <c r="I24">
        <v>13.41</v>
      </c>
      <c r="J24">
        <v>12.9</v>
      </c>
      <c r="K24" t="s">
        <v>373</v>
      </c>
      <c r="L24" t="s">
        <v>374</v>
      </c>
      <c r="M24">
        <v>77</v>
      </c>
      <c r="N24" t="s">
        <v>375</v>
      </c>
      <c r="O24" t="s">
        <v>64</v>
      </c>
      <c r="P24">
        <v>34.4</v>
      </c>
      <c r="Q24">
        <v>0.59599999999999997</v>
      </c>
      <c r="R24" t="s">
        <v>376</v>
      </c>
      <c r="S24" t="s">
        <v>122</v>
      </c>
      <c r="T24">
        <v>5.4</v>
      </c>
      <c r="V24" t="s">
        <v>377</v>
      </c>
      <c r="W24" t="s">
        <v>341</v>
      </c>
      <c r="X24">
        <v>5.3</v>
      </c>
      <c r="AP24">
        <v>35</v>
      </c>
      <c r="AQ24">
        <v>5.0999999999999996</v>
      </c>
      <c r="AR24" t="s">
        <v>193</v>
      </c>
      <c r="AS24" t="s">
        <v>378</v>
      </c>
      <c r="AT24">
        <v>8</v>
      </c>
      <c r="AU24" t="s">
        <v>379</v>
      </c>
      <c r="AV24">
        <v>2</v>
      </c>
      <c r="AW24">
        <v>500</v>
      </c>
      <c r="AX24">
        <v>158</v>
      </c>
      <c r="AY24" t="s">
        <v>72</v>
      </c>
      <c r="BA24" t="s">
        <v>101</v>
      </c>
      <c r="BB24" t="s">
        <v>380</v>
      </c>
      <c r="BC24" t="s">
        <v>157</v>
      </c>
      <c r="BD24" t="s">
        <v>76</v>
      </c>
      <c r="BF24" t="s">
        <v>381</v>
      </c>
      <c r="BG24" t="s">
        <v>382</v>
      </c>
      <c r="BH24" t="s">
        <v>383</v>
      </c>
      <c r="BI24" t="s">
        <v>384</v>
      </c>
      <c r="BS24" t="s">
        <v>55</v>
      </c>
      <c r="BU24">
        <v>0.7</v>
      </c>
      <c r="BV24">
        <v>0.77</v>
      </c>
    </row>
    <row r="25" spans="1:75" x14ac:dyDescent="0.2">
      <c r="A25">
        <v>24</v>
      </c>
      <c r="B25" t="s">
        <v>57</v>
      </c>
      <c r="C25" s="1" t="s">
        <v>320</v>
      </c>
      <c r="D25">
        <v>16.7</v>
      </c>
      <c r="E25">
        <v>29769</v>
      </c>
      <c r="F25" t="s">
        <v>385</v>
      </c>
      <c r="G25">
        <v>17.079999999999998</v>
      </c>
      <c r="H25" t="s">
        <v>386</v>
      </c>
      <c r="I25">
        <v>13.28</v>
      </c>
      <c r="J25">
        <v>12.88</v>
      </c>
      <c r="K25" t="s">
        <v>387</v>
      </c>
      <c r="L25" t="s">
        <v>388</v>
      </c>
      <c r="M25">
        <v>79</v>
      </c>
      <c r="N25" t="s">
        <v>389</v>
      </c>
      <c r="O25" t="s">
        <v>64</v>
      </c>
      <c r="P25">
        <v>50.4</v>
      </c>
      <c r="Q25">
        <v>8.6999999999999994E-2</v>
      </c>
      <c r="R25" t="s">
        <v>390</v>
      </c>
      <c r="S25" t="s">
        <v>122</v>
      </c>
      <c r="T25">
        <v>7.8</v>
      </c>
      <c r="V25" t="s">
        <v>391</v>
      </c>
      <c r="W25" t="s">
        <v>341</v>
      </c>
      <c r="X25">
        <v>7.7</v>
      </c>
      <c r="AP25">
        <v>35</v>
      </c>
      <c r="AQ25">
        <v>7</v>
      </c>
      <c r="AR25" t="s">
        <v>69</v>
      </c>
      <c r="AS25" t="s">
        <v>392</v>
      </c>
      <c r="AT25">
        <v>8</v>
      </c>
      <c r="AU25" t="s">
        <v>393</v>
      </c>
      <c r="AV25">
        <v>4</v>
      </c>
      <c r="AW25">
        <v>480</v>
      </c>
      <c r="AX25">
        <v>20</v>
      </c>
      <c r="AY25" t="s">
        <v>72</v>
      </c>
      <c r="AZ25" t="s">
        <v>394</v>
      </c>
      <c r="BA25" t="s">
        <v>74</v>
      </c>
      <c r="BB25" t="s">
        <v>101</v>
      </c>
      <c r="BC25" t="s">
        <v>75</v>
      </c>
      <c r="BD25" t="s">
        <v>76</v>
      </c>
      <c r="BF25" t="s">
        <v>395</v>
      </c>
      <c r="BG25" t="s">
        <v>396</v>
      </c>
      <c r="BH25" t="s">
        <v>397</v>
      </c>
      <c r="BI25" t="s">
        <v>398</v>
      </c>
      <c r="BS25" t="s">
        <v>55</v>
      </c>
      <c r="BU25">
        <v>3.8</v>
      </c>
      <c r="BV25">
        <v>-0.03</v>
      </c>
    </row>
    <row r="26" spans="1:75" x14ac:dyDescent="0.2">
      <c r="A26">
        <v>25</v>
      </c>
      <c r="B26" t="s">
        <v>57</v>
      </c>
      <c r="C26" s="1" t="s">
        <v>320</v>
      </c>
      <c r="D26">
        <v>20</v>
      </c>
      <c r="E26">
        <v>17855</v>
      </c>
      <c r="F26" t="s">
        <v>399</v>
      </c>
      <c r="G26">
        <v>18.8</v>
      </c>
      <c r="H26" t="s">
        <v>400</v>
      </c>
      <c r="I26">
        <v>13.01</v>
      </c>
      <c r="J26">
        <v>12.45</v>
      </c>
      <c r="K26" t="s">
        <v>149</v>
      </c>
      <c r="L26" t="s">
        <v>150</v>
      </c>
      <c r="M26">
        <v>66</v>
      </c>
      <c r="N26" t="s">
        <v>151</v>
      </c>
      <c r="O26" t="s">
        <v>64</v>
      </c>
      <c r="P26">
        <v>202</v>
      </c>
      <c r="Q26">
        <v>0.20200000000000001</v>
      </c>
      <c r="R26" t="s">
        <v>401</v>
      </c>
      <c r="S26" t="s">
        <v>402</v>
      </c>
      <c r="T26">
        <v>10.1</v>
      </c>
      <c r="V26" t="s">
        <v>403</v>
      </c>
      <c r="W26" t="s">
        <v>402</v>
      </c>
      <c r="X26">
        <v>10.3</v>
      </c>
      <c r="AP26">
        <v>40</v>
      </c>
      <c r="AR26" t="s">
        <v>193</v>
      </c>
      <c r="AS26" t="s">
        <v>70</v>
      </c>
      <c r="AT26">
        <v>8</v>
      </c>
      <c r="AU26" t="s">
        <v>155</v>
      </c>
      <c r="AV26">
        <v>2</v>
      </c>
      <c r="AW26">
        <v>340</v>
      </c>
      <c r="AX26">
        <v>0</v>
      </c>
      <c r="AY26" t="s">
        <v>72</v>
      </c>
      <c r="AZ26" t="s">
        <v>404</v>
      </c>
      <c r="BA26" t="s">
        <v>101</v>
      </c>
      <c r="BB26" t="s">
        <v>101</v>
      </c>
      <c r="BC26" t="s">
        <v>157</v>
      </c>
      <c r="BD26" t="s">
        <v>405</v>
      </c>
      <c r="BF26" t="s">
        <v>406</v>
      </c>
      <c r="BG26" t="s">
        <v>407</v>
      </c>
      <c r="BH26" t="s">
        <v>408</v>
      </c>
      <c r="BI26" t="s">
        <v>409</v>
      </c>
      <c r="BJ26" t="s">
        <v>410</v>
      </c>
      <c r="BK26" t="s">
        <v>411</v>
      </c>
      <c r="BL26" t="s">
        <v>412</v>
      </c>
      <c r="BM26" t="s">
        <v>413</v>
      </c>
      <c r="BN26" t="s">
        <v>414</v>
      </c>
      <c r="BO26" t="s">
        <v>415</v>
      </c>
      <c r="BP26" t="s">
        <v>416</v>
      </c>
      <c r="BQ26" t="s">
        <v>417</v>
      </c>
      <c r="BR26" t="s">
        <v>418</v>
      </c>
      <c r="BS26" t="s">
        <v>55</v>
      </c>
      <c r="BU26">
        <v>5.8</v>
      </c>
      <c r="BV26">
        <v>-0.26</v>
      </c>
      <c r="BW26" t="s">
        <v>419</v>
      </c>
    </row>
    <row r="27" spans="1:75" x14ac:dyDescent="0.2">
      <c r="A27">
        <v>26</v>
      </c>
      <c r="B27" t="s">
        <v>57</v>
      </c>
      <c r="C27" s="1" t="s">
        <v>320</v>
      </c>
      <c r="D27">
        <v>20</v>
      </c>
      <c r="E27">
        <v>17855</v>
      </c>
      <c r="F27" t="s">
        <v>399</v>
      </c>
      <c r="G27">
        <v>18.8</v>
      </c>
      <c r="H27" t="s">
        <v>400</v>
      </c>
      <c r="I27">
        <v>13.01</v>
      </c>
      <c r="J27">
        <v>12.45</v>
      </c>
      <c r="K27" t="s">
        <v>94</v>
      </c>
      <c r="L27" t="s">
        <v>420</v>
      </c>
      <c r="M27">
        <v>56</v>
      </c>
      <c r="N27" t="s">
        <v>421</v>
      </c>
      <c r="O27" t="s">
        <v>64</v>
      </c>
      <c r="P27">
        <v>165</v>
      </c>
      <c r="Q27">
        <v>0.23699999999999999</v>
      </c>
      <c r="R27" t="s">
        <v>422</v>
      </c>
      <c r="S27" t="s">
        <v>423</v>
      </c>
      <c r="T27">
        <v>4.3</v>
      </c>
      <c r="V27" t="s">
        <v>424</v>
      </c>
      <c r="W27" t="s">
        <v>425</v>
      </c>
      <c r="X27">
        <v>5.0999999999999996</v>
      </c>
      <c r="AP27">
        <v>25</v>
      </c>
      <c r="AQ27">
        <v>2</v>
      </c>
      <c r="AR27" t="s">
        <v>98</v>
      </c>
      <c r="AS27" t="s">
        <v>70</v>
      </c>
      <c r="AT27">
        <v>8</v>
      </c>
      <c r="AU27" t="s">
        <v>426</v>
      </c>
      <c r="AV27">
        <v>2</v>
      </c>
      <c r="AW27">
        <v>460</v>
      </c>
      <c r="AX27">
        <v>0</v>
      </c>
      <c r="AY27" t="s">
        <v>72</v>
      </c>
      <c r="AZ27" t="s">
        <v>100</v>
      </c>
      <c r="BA27" t="s">
        <v>101</v>
      </c>
      <c r="BB27" t="s">
        <v>101</v>
      </c>
      <c r="BC27" t="s">
        <v>102</v>
      </c>
      <c r="BD27" t="s">
        <v>76</v>
      </c>
      <c r="BF27" t="s">
        <v>427</v>
      </c>
      <c r="BG27" t="s">
        <v>428</v>
      </c>
      <c r="BH27" t="s">
        <v>408</v>
      </c>
      <c r="BI27" t="s">
        <v>409</v>
      </c>
      <c r="BS27" t="s">
        <v>55</v>
      </c>
      <c r="BU27">
        <v>5.8</v>
      </c>
      <c r="BV27">
        <v>-0.24</v>
      </c>
    </row>
    <row r="28" spans="1:75" x14ac:dyDescent="0.2">
      <c r="A28">
        <v>27</v>
      </c>
      <c r="B28" t="s">
        <v>57</v>
      </c>
      <c r="C28" s="1" t="s">
        <v>320</v>
      </c>
      <c r="D28">
        <v>20.7</v>
      </c>
      <c r="E28">
        <v>85875</v>
      </c>
      <c r="F28" t="s">
        <v>429</v>
      </c>
      <c r="G28">
        <v>18.489999999999998</v>
      </c>
      <c r="H28" t="s">
        <v>430</v>
      </c>
      <c r="I28">
        <v>13.1</v>
      </c>
      <c r="J28">
        <v>12.67</v>
      </c>
      <c r="K28" t="s">
        <v>149</v>
      </c>
      <c r="L28" t="s">
        <v>150</v>
      </c>
      <c r="M28">
        <v>66</v>
      </c>
      <c r="N28" t="s">
        <v>151</v>
      </c>
      <c r="O28" t="s">
        <v>64</v>
      </c>
      <c r="P28">
        <v>144</v>
      </c>
      <c r="Q28">
        <v>0.61099999999999999</v>
      </c>
      <c r="R28" t="s">
        <v>431</v>
      </c>
      <c r="S28" t="s">
        <v>432</v>
      </c>
      <c r="T28">
        <v>12.2</v>
      </c>
      <c r="V28" t="s">
        <v>433</v>
      </c>
      <c r="W28" t="s">
        <v>434</v>
      </c>
      <c r="X28">
        <v>12.5</v>
      </c>
      <c r="AP28">
        <v>40</v>
      </c>
      <c r="AQ28">
        <v>2.5</v>
      </c>
      <c r="AR28" t="s">
        <v>193</v>
      </c>
      <c r="AS28" t="s">
        <v>70</v>
      </c>
      <c r="AT28">
        <v>8</v>
      </c>
      <c r="AU28" t="s">
        <v>155</v>
      </c>
      <c r="AV28">
        <v>2</v>
      </c>
      <c r="AW28">
        <v>380</v>
      </c>
      <c r="AX28">
        <v>54</v>
      </c>
      <c r="AY28" t="s">
        <v>72</v>
      </c>
      <c r="AZ28" t="s">
        <v>435</v>
      </c>
      <c r="BA28" t="s">
        <v>101</v>
      </c>
      <c r="BB28" t="s">
        <v>101</v>
      </c>
      <c r="BC28" t="s">
        <v>157</v>
      </c>
      <c r="BD28" t="s">
        <v>76</v>
      </c>
      <c r="BF28" t="s">
        <v>436</v>
      </c>
      <c r="BG28" t="s">
        <v>437</v>
      </c>
      <c r="BH28" t="s">
        <v>438</v>
      </c>
      <c r="BI28" t="s">
        <v>439</v>
      </c>
      <c r="BJ28" t="s">
        <v>440</v>
      </c>
      <c r="BK28" t="s">
        <v>441</v>
      </c>
      <c r="BL28" t="s">
        <v>442</v>
      </c>
      <c r="BM28" t="s">
        <v>443</v>
      </c>
      <c r="BN28" t="s">
        <v>444</v>
      </c>
      <c r="BO28" t="s">
        <v>445</v>
      </c>
      <c r="BP28" t="s">
        <v>446</v>
      </c>
      <c r="BQ28" t="s">
        <v>447</v>
      </c>
      <c r="BR28" t="s">
        <v>448</v>
      </c>
      <c r="BS28" t="s">
        <v>55</v>
      </c>
      <c r="BU28">
        <v>5.4</v>
      </c>
      <c r="BV28">
        <v>6.88</v>
      </c>
      <c r="BW28" t="s">
        <v>449</v>
      </c>
    </row>
    <row r="29" spans="1:75" x14ac:dyDescent="0.2">
      <c r="A29">
        <v>28</v>
      </c>
      <c r="B29" t="s">
        <v>57</v>
      </c>
      <c r="C29" s="1" t="s">
        <v>320</v>
      </c>
      <c r="D29">
        <v>20.7</v>
      </c>
      <c r="E29">
        <v>85875</v>
      </c>
      <c r="F29" t="s">
        <v>429</v>
      </c>
      <c r="G29">
        <v>18.510000000000002</v>
      </c>
      <c r="H29" t="s">
        <v>430</v>
      </c>
      <c r="I29">
        <v>13.1</v>
      </c>
      <c r="J29">
        <v>12.67</v>
      </c>
      <c r="K29" t="s">
        <v>94</v>
      </c>
      <c r="L29" t="s">
        <v>420</v>
      </c>
      <c r="M29">
        <v>56</v>
      </c>
      <c r="N29" t="s">
        <v>421</v>
      </c>
      <c r="O29" t="s">
        <v>64</v>
      </c>
      <c r="P29">
        <v>144</v>
      </c>
      <c r="Q29">
        <v>0.61099999999999999</v>
      </c>
      <c r="R29" t="s">
        <v>450</v>
      </c>
      <c r="S29" t="s">
        <v>140</v>
      </c>
      <c r="T29">
        <v>5.9</v>
      </c>
      <c r="V29" t="s">
        <v>451</v>
      </c>
      <c r="W29" t="s">
        <v>181</v>
      </c>
      <c r="X29">
        <v>6.6</v>
      </c>
      <c r="AP29">
        <v>25</v>
      </c>
      <c r="AQ29">
        <v>2</v>
      </c>
      <c r="AR29" t="s">
        <v>98</v>
      </c>
      <c r="AS29" t="s">
        <v>70</v>
      </c>
      <c r="AT29">
        <v>8</v>
      </c>
      <c r="AU29" t="s">
        <v>452</v>
      </c>
      <c r="AV29">
        <v>2</v>
      </c>
      <c r="AW29">
        <v>460</v>
      </c>
      <c r="AX29">
        <v>10</v>
      </c>
      <c r="AY29" t="s">
        <v>72</v>
      </c>
      <c r="BA29" t="s">
        <v>101</v>
      </c>
      <c r="BB29" t="s">
        <v>101</v>
      </c>
      <c r="BC29" t="s">
        <v>102</v>
      </c>
      <c r="BD29" t="s">
        <v>76</v>
      </c>
      <c r="BF29" t="s">
        <v>453</v>
      </c>
      <c r="BG29" t="s">
        <v>454</v>
      </c>
      <c r="BH29" t="s">
        <v>438</v>
      </c>
      <c r="BI29" t="s">
        <v>439</v>
      </c>
      <c r="BS29" t="s">
        <v>55</v>
      </c>
      <c r="BU29">
        <v>5.4</v>
      </c>
      <c r="BV29">
        <v>-9.48</v>
      </c>
    </row>
    <row r="30" spans="1:75" x14ac:dyDescent="0.2">
      <c r="A30">
        <v>29</v>
      </c>
      <c r="B30" t="s">
        <v>57</v>
      </c>
      <c r="C30" s="1" t="s">
        <v>455</v>
      </c>
      <c r="D30">
        <v>13.3</v>
      </c>
      <c r="E30">
        <v>709</v>
      </c>
      <c r="F30" t="s">
        <v>456</v>
      </c>
      <c r="G30">
        <v>13.65</v>
      </c>
      <c r="H30" t="s">
        <v>457</v>
      </c>
      <c r="I30">
        <v>13.89</v>
      </c>
      <c r="J30">
        <v>13.21</v>
      </c>
      <c r="K30" t="s">
        <v>149</v>
      </c>
      <c r="L30" t="s">
        <v>150</v>
      </c>
      <c r="M30">
        <v>66</v>
      </c>
      <c r="N30" t="s">
        <v>151</v>
      </c>
      <c r="O30" t="s">
        <v>64</v>
      </c>
      <c r="P30">
        <v>253</v>
      </c>
      <c r="Q30">
        <v>0.35699999999999998</v>
      </c>
      <c r="R30" t="s">
        <v>458</v>
      </c>
      <c r="S30" t="s">
        <v>109</v>
      </c>
      <c r="T30">
        <v>6.5</v>
      </c>
      <c r="V30" t="s">
        <v>459</v>
      </c>
      <c r="W30" t="s">
        <v>423</v>
      </c>
      <c r="X30">
        <v>5.9</v>
      </c>
      <c r="AP30">
        <v>40</v>
      </c>
      <c r="AQ30">
        <v>2.5</v>
      </c>
      <c r="AR30" t="s">
        <v>193</v>
      </c>
      <c r="AS30" t="s">
        <v>70</v>
      </c>
      <c r="AT30">
        <v>8</v>
      </c>
      <c r="AU30" t="s">
        <v>155</v>
      </c>
      <c r="AV30">
        <v>2</v>
      </c>
      <c r="AW30">
        <v>290</v>
      </c>
      <c r="AX30">
        <v>0</v>
      </c>
      <c r="AY30" t="s">
        <v>72</v>
      </c>
      <c r="AZ30" t="s">
        <v>460</v>
      </c>
      <c r="BA30" t="s">
        <v>101</v>
      </c>
      <c r="BB30" t="s">
        <v>101</v>
      </c>
      <c r="BC30" t="s">
        <v>157</v>
      </c>
      <c r="BD30" t="s">
        <v>76</v>
      </c>
      <c r="BF30" t="s">
        <v>461</v>
      </c>
      <c r="BG30" t="s">
        <v>462</v>
      </c>
      <c r="BH30" t="s">
        <v>463</v>
      </c>
      <c r="BI30" t="s">
        <v>464</v>
      </c>
      <c r="BJ30" t="s">
        <v>465</v>
      </c>
      <c r="BK30" t="s">
        <v>466</v>
      </c>
      <c r="BL30" t="s">
        <v>467</v>
      </c>
      <c r="BM30" t="s">
        <v>468</v>
      </c>
      <c r="BN30" t="s">
        <v>469</v>
      </c>
      <c r="BO30" t="s">
        <v>470</v>
      </c>
      <c r="BP30" t="s">
        <v>471</v>
      </c>
      <c r="BQ30" t="s">
        <v>472</v>
      </c>
      <c r="BR30" t="s">
        <v>473</v>
      </c>
      <c r="BS30" t="s">
        <v>55</v>
      </c>
      <c r="BU30">
        <v>0.6</v>
      </c>
      <c r="BV30">
        <v>-1.1000000000000001</v>
      </c>
      <c r="BW30" t="s">
        <v>474</v>
      </c>
    </row>
    <row r="31" spans="1:75" x14ac:dyDescent="0.2">
      <c r="A31">
        <v>30</v>
      </c>
      <c r="B31" t="s">
        <v>57</v>
      </c>
      <c r="C31" s="1" t="s">
        <v>455</v>
      </c>
      <c r="D31">
        <v>13.3</v>
      </c>
      <c r="E31">
        <v>709</v>
      </c>
      <c r="F31" t="s">
        <v>456</v>
      </c>
      <c r="G31">
        <v>13.66</v>
      </c>
      <c r="H31" t="s">
        <v>457</v>
      </c>
      <c r="I31">
        <v>13.89</v>
      </c>
      <c r="J31">
        <v>13.21</v>
      </c>
      <c r="K31" t="s">
        <v>94</v>
      </c>
      <c r="L31" t="s">
        <v>475</v>
      </c>
      <c r="M31">
        <v>30</v>
      </c>
      <c r="N31" t="s">
        <v>96</v>
      </c>
      <c r="O31" t="s">
        <v>64</v>
      </c>
      <c r="P31">
        <v>327</v>
      </c>
      <c r="Q31">
        <v>0.35699999999999998</v>
      </c>
      <c r="R31" t="s">
        <v>476</v>
      </c>
      <c r="S31" t="s">
        <v>477</v>
      </c>
      <c r="T31">
        <v>4.5999999999999996</v>
      </c>
      <c r="V31" t="s">
        <v>478</v>
      </c>
      <c r="W31" t="s">
        <v>479</v>
      </c>
      <c r="X31">
        <v>5.3</v>
      </c>
      <c r="Z31" t="s">
        <v>480</v>
      </c>
      <c r="AA31" t="s">
        <v>481</v>
      </c>
      <c r="AB31">
        <v>2.5</v>
      </c>
      <c r="AC31">
        <v>24.9</v>
      </c>
      <c r="AD31" t="s">
        <v>482</v>
      </c>
      <c r="AE31" t="s">
        <v>483</v>
      </c>
      <c r="AF31">
        <v>9.1999999999999993</v>
      </c>
      <c r="AG31">
        <v>24.4</v>
      </c>
      <c r="AP31">
        <v>25</v>
      </c>
      <c r="AQ31">
        <v>4</v>
      </c>
      <c r="AR31" t="s">
        <v>98</v>
      </c>
      <c r="AS31" t="s">
        <v>70</v>
      </c>
      <c r="AT31">
        <v>8</v>
      </c>
      <c r="AU31" t="s">
        <v>112</v>
      </c>
      <c r="AV31">
        <v>2</v>
      </c>
      <c r="AW31">
        <v>425</v>
      </c>
      <c r="AX31">
        <v>0</v>
      </c>
      <c r="AY31" t="s">
        <v>72</v>
      </c>
      <c r="AZ31" t="s">
        <v>100</v>
      </c>
      <c r="BA31" t="s">
        <v>101</v>
      </c>
      <c r="BB31" t="s">
        <v>101</v>
      </c>
      <c r="BC31" t="s">
        <v>102</v>
      </c>
      <c r="BD31" t="s">
        <v>484</v>
      </c>
      <c r="BF31" t="s">
        <v>485</v>
      </c>
      <c r="BG31" t="s">
        <v>486</v>
      </c>
      <c r="BH31" t="s">
        <v>463</v>
      </c>
      <c r="BI31" t="s">
        <v>464</v>
      </c>
      <c r="BS31" t="s">
        <v>55</v>
      </c>
      <c r="BU31">
        <v>0.6</v>
      </c>
      <c r="BV31">
        <v>-2.16</v>
      </c>
    </row>
    <row r="32" spans="1:75" x14ac:dyDescent="0.2">
      <c r="A32">
        <v>31</v>
      </c>
      <c r="B32" t="s">
        <v>57</v>
      </c>
      <c r="C32" s="1" t="s">
        <v>487</v>
      </c>
      <c r="D32">
        <v>19.8</v>
      </c>
      <c r="E32">
        <v>4839</v>
      </c>
      <c r="F32" t="s">
        <v>488</v>
      </c>
      <c r="G32">
        <v>16.62</v>
      </c>
      <c r="H32" t="s">
        <v>489</v>
      </c>
      <c r="I32">
        <v>11.52</v>
      </c>
      <c r="J32">
        <v>11.28</v>
      </c>
      <c r="K32" t="s">
        <v>490</v>
      </c>
      <c r="L32" t="s">
        <v>491</v>
      </c>
      <c r="M32">
        <v>71</v>
      </c>
      <c r="N32" t="s">
        <v>492</v>
      </c>
      <c r="O32" t="s">
        <v>64</v>
      </c>
      <c r="P32">
        <v>50.2</v>
      </c>
      <c r="Q32">
        <v>0.128</v>
      </c>
      <c r="R32" t="s">
        <v>493</v>
      </c>
      <c r="S32" t="s">
        <v>483</v>
      </c>
      <c r="T32">
        <v>4.5</v>
      </c>
      <c r="V32" t="s">
        <v>494</v>
      </c>
      <c r="W32" t="s">
        <v>483</v>
      </c>
      <c r="X32">
        <v>4.5</v>
      </c>
      <c r="AP32">
        <v>25</v>
      </c>
      <c r="AQ32">
        <v>5</v>
      </c>
      <c r="AR32" t="s">
        <v>69</v>
      </c>
      <c r="AS32" t="s">
        <v>70</v>
      </c>
      <c r="AT32">
        <v>8</v>
      </c>
      <c r="AU32" t="s">
        <v>123</v>
      </c>
      <c r="AV32">
        <v>2</v>
      </c>
      <c r="AW32">
        <v>499</v>
      </c>
      <c r="AX32">
        <v>215</v>
      </c>
      <c r="AY32" t="s">
        <v>72</v>
      </c>
      <c r="AZ32" t="s">
        <v>100</v>
      </c>
      <c r="BA32" t="s">
        <v>101</v>
      </c>
      <c r="BB32" t="s">
        <v>101</v>
      </c>
      <c r="BC32" t="s">
        <v>102</v>
      </c>
      <c r="BD32" t="s">
        <v>76</v>
      </c>
      <c r="BF32" t="s">
        <v>495</v>
      </c>
      <c r="BG32" t="s">
        <v>496</v>
      </c>
      <c r="BH32" t="s">
        <v>497</v>
      </c>
      <c r="BI32" t="s">
        <v>498</v>
      </c>
      <c r="BS32" t="s">
        <v>55</v>
      </c>
      <c r="BU32">
        <v>5.0999999999999996</v>
      </c>
      <c r="BV32">
        <v>-0.69</v>
      </c>
    </row>
    <row r="33" spans="1:75" x14ac:dyDescent="0.2">
      <c r="A33">
        <v>32</v>
      </c>
      <c r="B33" t="s">
        <v>57</v>
      </c>
      <c r="C33" s="1" t="s">
        <v>499</v>
      </c>
      <c r="D33">
        <v>11.4</v>
      </c>
      <c r="E33">
        <v>3694</v>
      </c>
      <c r="F33" t="s">
        <v>500</v>
      </c>
      <c r="G33">
        <v>15.55</v>
      </c>
      <c r="H33" t="s">
        <v>501</v>
      </c>
      <c r="I33">
        <v>13.2</v>
      </c>
      <c r="J33">
        <v>12.83</v>
      </c>
      <c r="K33" t="s">
        <v>502</v>
      </c>
      <c r="L33" t="s">
        <v>503</v>
      </c>
      <c r="M33">
        <v>10</v>
      </c>
      <c r="N33" t="s">
        <v>504</v>
      </c>
      <c r="O33" t="s">
        <v>64</v>
      </c>
      <c r="P33">
        <v>197</v>
      </c>
      <c r="Q33">
        <v>0.48799999999999999</v>
      </c>
      <c r="R33" t="s">
        <v>505</v>
      </c>
      <c r="S33" t="s">
        <v>506</v>
      </c>
      <c r="T33">
        <v>6.9</v>
      </c>
      <c r="V33" t="s">
        <v>507</v>
      </c>
      <c r="W33" t="s">
        <v>483</v>
      </c>
      <c r="X33">
        <v>10.9</v>
      </c>
      <c r="AP33">
        <v>20</v>
      </c>
      <c r="AQ33">
        <v>3.3</v>
      </c>
      <c r="AR33" t="s">
        <v>69</v>
      </c>
      <c r="AS33" t="s">
        <v>70</v>
      </c>
      <c r="AT33">
        <v>8</v>
      </c>
      <c r="AU33" t="s">
        <v>508</v>
      </c>
      <c r="AV33">
        <v>2</v>
      </c>
      <c r="AW33">
        <v>417</v>
      </c>
      <c r="AX33">
        <v>126</v>
      </c>
      <c r="AY33" t="s">
        <v>72</v>
      </c>
      <c r="AZ33" t="s">
        <v>100</v>
      </c>
      <c r="BA33" t="s">
        <v>101</v>
      </c>
      <c r="BB33" t="s">
        <v>101</v>
      </c>
      <c r="BC33" t="s">
        <v>75</v>
      </c>
      <c r="BD33" t="s">
        <v>76</v>
      </c>
      <c r="BF33" t="s">
        <v>509</v>
      </c>
      <c r="BG33" t="s">
        <v>510</v>
      </c>
      <c r="BH33" t="s">
        <v>511</v>
      </c>
      <c r="BI33" t="s">
        <v>512</v>
      </c>
      <c r="BS33" t="s">
        <v>55</v>
      </c>
      <c r="BU33">
        <v>2.5</v>
      </c>
      <c r="BV33">
        <v>-0.47</v>
      </c>
    </row>
    <row r="34" spans="1:75" x14ac:dyDescent="0.2">
      <c r="A34">
        <v>33</v>
      </c>
      <c r="B34" t="s">
        <v>57</v>
      </c>
      <c r="C34" s="1" t="s">
        <v>499</v>
      </c>
      <c r="D34">
        <v>11.4</v>
      </c>
      <c r="E34">
        <v>3694</v>
      </c>
      <c r="F34" t="s">
        <v>500</v>
      </c>
      <c r="G34">
        <v>15.55</v>
      </c>
      <c r="H34" t="s">
        <v>501</v>
      </c>
      <c r="I34">
        <v>13.2</v>
      </c>
      <c r="J34">
        <v>12.83</v>
      </c>
      <c r="K34" t="s">
        <v>94</v>
      </c>
      <c r="L34" t="s">
        <v>513</v>
      </c>
      <c r="M34">
        <v>49</v>
      </c>
      <c r="N34" t="s">
        <v>324</v>
      </c>
      <c r="O34" t="s">
        <v>64</v>
      </c>
      <c r="P34">
        <v>246</v>
      </c>
      <c r="Q34">
        <v>0.48799999999999999</v>
      </c>
      <c r="R34" t="s">
        <v>514</v>
      </c>
      <c r="S34" t="s">
        <v>244</v>
      </c>
      <c r="T34">
        <v>7.2</v>
      </c>
      <c r="V34" t="s">
        <v>515</v>
      </c>
      <c r="W34" t="s">
        <v>213</v>
      </c>
      <c r="X34">
        <v>10.6</v>
      </c>
      <c r="Z34" t="s">
        <v>480</v>
      </c>
      <c r="AA34" t="s">
        <v>481</v>
      </c>
      <c r="AB34">
        <v>2.5</v>
      </c>
      <c r="AC34">
        <v>24.9</v>
      </c>
      <c r="AD34" t="s">
        <v>482</v>
      </c>
      <c r="AE34" t="s">
        <v>483</v>
      </c>
      <c r="AF34">
        <v>9.1999999999999993</v>
      </c>
      <c r="AG34">
        <v>24.4</v>
      </c>
      <c r="AP34">
        <v>25</v>
      </c>
      <c r="AQ34">
        <v>4</v>
      </c>
      <c r="AR34" t="s">
        <v>98</v>
      </c>
      <c r="AS34" t="s">
        <v>70</v>
      </c>
      <c r="AT34">
        <v>8</v>
      </c>
      <c r="AU34" t="s">
        <v>112</v>
      </c>
      <c r="AV34">
        <v>2</v>
      </c>
      <c r="AW34">
        <v>448</v>
      </c>
      <c r="AX34">
        <v>0</v>
      </c>
      <c r="AY34" t="s">
        <v>72</v>
      </c>
      <c r="AZ34" t="s">
        <v>100</v>
      </c>
      <c r="BA34" t="s">
        <v>101</v>
      </c>
      <c r="BB34" t="s">
        <v>101</v>
      </c>
      <c r="BC34" t="s">
        <v>102</v>
      </c>
      <c r="BD34" t="s">
        <v>76</v>
      </c>
      <c r="BF34" t="s">
        <v>516</v>
      </c>
      <c r="BG34" t="s">
        <v>517</v>
      </c>
      <c r="BH34" t="s">
        <v>511</v>
      </c>
      <c r="BI34" t="s">
        <v>512</v>
      </c>
      <c r="BS34" t="s">
        <v>55</v>
      </c>
      <c r="BU34">
        <v>2.5</v>
      </c>
      <c r="BV34">
        <v>-0.86</v>
      </c>
    </row>
    <row r="35" spans="1:75" x14ac:dyDescent="0.2">
      <c r="A35">
        <v>34</v>
      </c>
      <c r="B35" t="s">
        <v>57</v>
      </c>
      <c r="C35" s="1" t="s">
        <v>499</v>
      </c>
      <c r="D35">
        <v>16.100000000000001</v>
      </c>
      <c r="E35">
        <v>6019</v>
      </c>
      <c r="F35" t="s">
        <v>518</v>
      </c>
      <c r="G35">
        <v>16.22</v>
      </c>
      <c r="H35" t="s">
        <v>519</v>
      </c>
      <c r="I35">
        <v>14.05</v>
      </c>
      <c r="J35">
        <v>13.59</v>
      </c>
      <c r="K35" t="s">
        <v>502</v>
      </c>
      <c r="L35" t="s">
        <v>520</v>
      </c>
      <c r="M35">
        <v>6</v>
      </c>
      <c r="N35" t="s">
        <v>521</v>
      </c>
      <c r="O35" t="s">
        <v>64</v>
      </c>
      <c r="P35">
        <v>202</v>
      </c>
      <c r="Q35">
        <v>0.14099999999999999</v>
      </c>
      <c r="R35" t="s">
        <v>522</v>
      </c>
      <c r="S35" t="s">
        <v>523</v>
      </c>
      <c r="T35">
        <v>6.3</v>
      </c>
      <c r="V35" t="s">
        <v>524</v>
      </c>
      <c r="W35" t="s">
        <v>423</v>
      </c>
      <c r="X35">
        <v>4.8</v>
      </c>
      <c r="AP35">
        <v>20</v>
      </c>
      <c r="AQ35">
        <v>3.3</v>
      </c>
      <c r="AR35" t="s">
        <v>69</v>
      </c>
      <c r="AS35" t="s">
        <v>70</v>
      </c>
      <c r="AT35">
        <v>8</v>
      </c>
      <c r="AU35" t="s">
        <v>508</v>
      </c>
      <c r="AV35">
        <v>2</v>
      </c>
      <c r="AW35">
        <v>473</v>
      </c>
      <c r="AX35">
        <v>204</v>
      </c>
      <c r="AY35" t="s">
        <v>72</v>
      </c>
      <c r="AZ35" t="s">
        <v>100</v>
      </c>
      <c r="BA35" t="s">
        <v>101</v>
      </c>
      <c r="BB35" t="s">
        <v>101</v>
      </c>
      <c r="BC35" t="s">
        <v>75</v>
      </c>
      <c r="BD35" t="s">
        <v>76</v>
      </c>
      <c r="BF35" t="s">
        <v>525</v>
      </c>
      <c r="BG35" t="s">
        <v>526</v>
      </c>
      <c r="BH35" t="s">
        <v>527</v>
      </c>
      <c r="BI35" t="s">
        <v>528</v>
      </c>
      <c r="BS35" t="s">
        <v>55</v>
      </c>
      <c r="BU35">
        <v>2.2999999999999998</v>
      </c>
      <c r="BV35">
        <v>0.12</v>
      </c>
    </row>
    <row r="36" spans="1:75" x14ac:dyDescent="0.2">
      <c r="A36">
        <v>35</v>
      </c>
      <c r="B36" t="s">
        <v>529</v>
      </c>
      <c r="C36" s="1" t="s">
        <v>530</v>
      </c>
      <c r="D36">
        <v>12.3</v>
      </c>
      <c r="E36">
        <v>2803</v>
      </c>
      <c r="F36" t="s">
        <v>531</v>
      </c>
      <c r="G36">
        <v>15.98</v>
      </c>
      <c r="H36" t="s">
        <v>532</v>
      </c>
      <c r="I36">
        <v>12.97</v>
      </c>
      <c r="J36">
        <v>12.4</v>
      </c>
      <c r="K36" t="s">
        <v>335</v>
      </c>
      <c r="L36" t="s">
        <v>533</v>
      </c>
      <c r="M36">
        <v>55</v>
      </c>
      <c r="N36" t="s">
        <v>534</v>
      </c>
      <c r="O36" t="s">
        <v>64</v>
      </c>
      <c r="P36">
        <v>112</v>
      </c>
      <c r="Q36">
        <v>0.36399999999999999</v>
      </c>
      <c r="R36" t="s">
        <v>74</v>
      </c>
      <c r="S36" t="s">
        <v>74</v>
      </c>
      <c r="T36" t="s">
        <v>74</v>
      </c>
      <c r="U36" t="s">
        <v>97</v>
      </c>
      <c r="V36" t="s">
        <v>74</v>
      </c>
      <c r="W36" t="s">
        <v>74</v>
      </c>
      <c r="X36" t="s">
        <v>74</v>
      </c>
      <c r="Y36" t="s">
        <v>97</v>
      </c>
      <c r="AP36">
        <v>25</v>
      </c>
      <c r="AQ36">
        <v>3</v>
      </c>
      <c r="AR36" t="s">
        <v>98</v>
      </c>
      <c r="AS36" t="s">
        <v>70</v>
      </c>
      <c r="AT36">
        <v>8</v>
      </c>
      <c r="AU36" t="s">
        <v>123</v>
      </c>
      <c r="AV36">
        <v>2</v>
      </c>
      <c r="AW36">
        <v>400</v>
      </c>
      <c r="AX36">
        <v>89</v>
      </c>
      <c r="AY36" t="s">
        <v>72</v>
      </c>
      <c r="AZ36" t="s">
        <v>100</v>
      </c>
      <c r="BA36" t="s">
        <v>101</v>
      </c>
      <c r="BB36" t="s">
        <v>101</v>
      </c>
      <c r="BC36" t="s">
        <v>102</v>
      </c>
      <c r="BD36" t="s">
        <v>76</v>
      </c>
      <c r="BF36" t="s">
        <v>535</v>
      </c>
      <c r="BG36" t="s">
        <v>536</v>
      </c>
      <c r="BH36" t="s">
        <v>537</v>
      </c>
      <c r="BI36" t="s">
        <v>538</v>
      </c>
      <c r="BS36" t="s">
        <v>55</v>
      </c>
      <c r="BU36">
        <v>2.2999999999999998</v>
      </c>
    </row>
    <row r="37" spans="1:75" x14ac:dyDescent="0.2">
      <c r="A37">
        <v>36</v>
      </c>
      <c r="B37" t="s">
        <v>57</v>
      </c>
      <c r="C37" s="1" t="s">
        <v>530</v>
      </c>
      <c r="D37">
        <v>12.3</v>
      </c>
      <c r="E37">
        <v>2803</v>
      </c>
      <c r="F37" t="s">
        <v>531</v>
      </c>
      <c r="G37">
        <v>15.98</v>
      </c>
      <c r="H37" t="s">
        <v>532</v>
      </c>
      <c r="I37">
        <v>12.97</v>
      </c>
      <c r="J37">
        <v>12.4</v>
      </c>
      <c r="K37" t="s">
        <v>387</v>
      </c>
      <c r="L37" t="s">
        <v>388</v>
      </c>
      <c r="M37">
        <v>79</v>
      </c>
      <c r="N37" t="s">
        <v>389</v>
      </c>
      <c r="O37" t="s">
        <v>64</v>
      </c>
      <c r="P37">
        <v>91.8</v>
      </c>
      <c r="Q37">
        <v>0.42799999999999999</v>
      </c>
      <c r="R37" t="s">
        <v>539</v>
      </c>
      <c r="S37" t="s">
        <v>540</v>
      </c>
      <c r="T37">
        <v>6.8</v>
      </c>
      <c r="V37" t="s">
        <v>541</v>
      </c>
      <c r="W37" t="s">
        <v>138</v>
      </c>
      <c r="X37">
        <v>9.3000000000000007</v>
      </c>
      <c r="AP37">
        <v>35</v>
      </c>
      <c r="AQ37">
        <v>7</v>
      </c>
      <c r="AR37" t="s">
        <v>69</v>
      </c>
      <c r="AS37" t="s">
        <v>392</v>
      </c>
      <c r="AT37">
        <v>8</v>
      </c>
      <c r="AU37" t="s">
        <v>393</v>
      </c>
      <c r="AV37">
        <v>4</v>
      </c>
      <c r="AW37">
        <v>490</v>
      </c>
      <c r="AX37">
        <v>20</v>
      </c>
      <c r="AY37" t="s">
        <v>72</v>
      </c>
      <c r="AZ37" t="s">
        <v>394</v>
      </c>
      <c r="BA37" t="s">
        <v>74</v>
      </c>
      <c r="BB37" t="s">
        <v>101</v>
      </c>
      <c r="BC37" t="s">
        <v>75</v>
      </c>
      <c r="BD37" t="s">
        <v>76</v>
      </c>
      <c r="BF37" t="s">
        <v>542</v>
      </c>
      <c r="BG37" t="s">
        <v>543</v>
      </c>
      <c r="BH37" t="s">
        <v>537</v>
      </c>
      <c r="BI37" t="s">
        <v>538</v>
      </c>
      <c r="BS37" t="s">
        <v>55</v>
      </c>
      <c r="BU37">
        <v>3.1</v>
      </c>
      <c r="BV37">
        <v>1.19</v>
      </c>
    </row>
    <row r="38" spans="1:75" x14ac:dyDescent="0.2">
      <c r="A38">
        <v>37</v>
      </c>
      <c r="B38" t="s">
        <v>57</v>
      </c>
      <c r="C38" s="1" t="s">
        <v>530</v>
      </c>
      <c r="D38">
        <v>12.3</v>
      </c>
      <c r="E38">
        <v>2803</v>
      </c>
      <c r="F38" t="s">
        <v>531</v>
      </c>
      <c r="G38">
        <v>15.98</v>
      </c>
      <c r="H38" t="s">
        <v>532</v>
      </c>
      <c r="I38">
        <v>12.97</v>
      </c>
      <c r="J38">
        <v>12.4</v>
      </c>
      <c r="K38" t="s">
        <v>61</v>
      </c>
      <c r="L38" t="s">
        <v>544</v>
      </c>
      <c r="M38">
        <v>105</v>
      </c>
      <c r="N38" t="s">
        <v>545</v>
      </c>
      <c r="O38" t="s">
        <v>64</v>
      </c>
      <c r="P38">
        <v>202</v>
      </c>
      <c r="Q38">
        <v>0.64200000000000002</v>
      </c>
      <c r="R38" t="s">
        <v>546</v>
      </c>
      <c r="S38" t="s">
        <v>523</v>
      </c>
      <c r="T38">
        <v>6.3</v>
      </c>
      <c r="V38" t="s">
        <v>547</v>
      </c>
      <c r="W38" t="s">
        <v>242</v>
      </c>
      <c r="X38">
        <v>5.6</v>
      </c>
      <c r="AP38">
        <v>20</v>
      </c>
      <c r="AQ38">
        <v>2.1</v>
      </c>
      <c r="AR38" t="s">
        <v>69</v>
      </c>
      <c r="AS38" t="s">
        <v>70</v>
      </c>
      <c r="AT38">
        <v>8</v>
      </c>
      <c r="AU38" t="s">
        <v>548</v>
      </c>
      <c r="AV38">
        <v>2</v>
      </c>
      <c r="AW38">
        <v>400</v>
      </c>
      <c r="AX38">
        <v>125</v>
      </c>
      <c r="AY38" t="s">
        <v>72</v>
      </c>
      <c r="AZ38" t="s">
        <v>73</v>
      </c>
      <c r="BA38" t="s">
        <v>74</v>
      </c>
      <c r="BC38" t="s">
        <v>102</v>
      </c>
      <c r="BD38" t="s">
        <v>549</v>
      </c>
      <c r="BF38" t="s">
        <v>550</v>
      </c>
      <c r="BG38" t="s">
        <v>551</v>
      </c>
      <c r="BH38" t="s">
        <v>537</v>
      </c>
      <c r="BI38" t="s">
        <v>538</v>
      </c>
      <c r="BJ38" t="s">
        <v>552</v>
      </c>
      <c r="BK38" t="s">
        <v>553</v>
      </c>
      <c r="BM38" t="s">
        <v>554</v>
      </c>
      <c r="BN38" t="s">
        <v>555</v>
      </c>
      <c r="BO38" t="s">
        <v>556</v>
      </c>
      <c r="BP38" t="s">
        <v>557</v>
      </c>
      <c r="BQ38" t="s">
        <v>558</v>
      </c>
      <c r="BR38" t="s">
        <v>559</v>
      </c>
      <c r="BS38" t="s">
        <v>55</v>
      </c>
      <c r="BU38">
        <v>3.1</v>
      </c>
      <c r="BV38">
        <v>0.78</v>
      </c>
      <c r="BW38" t="s">
        <v>560</v>
      </c>
    </row>
    <row r="39" spans="1:75" x14ac:dyDescent="0.2">
      <c r="A39">
        <v>38</v>
      </c>
      <c r="B39" t="s">
        <v>529</v>
      </c>
      <c r="C39" s="1" t="s">
        <v>530</v>
      </c>
      <c r="D39">
        <v>12.3</v>
      </c>
      <c r="E39">
        <v>2803</v>
      </c>
      <c r="F39" t="s">
        <v>531</v>
      </c>
      <c r="G39">
        <v>15.98</v>
      </c>
      <c r="H39" t="s">
        <v>532</v>
      </c>
      <c r="I39">
        <v>12.97</v>
      </c>
      <c r="J39">
        <v>12.4</v>
      </c>
      <c r="K39" t="s">
        <v>94</v>
      </c>
      <c r="L39" t="s">
        <v>561</v>
      </c>
      <c r="M39">
        <v>146</v>
      </c>
      <c r="N39" t="s">
        <v>562</v>
      </c>
      <c r="O39" t="s">
        <v>64</v>
      </c>
      <c r="P39">
        <v>197</v>
      </c>
      <c r="Q39">
        <v>0.36399999999999999</v>
      </c>
      <c r="R39" t="s">
        <v>74</v>
      </c>
      <c r="S39" t="s">
        <v>74</v>
      </c>
      <c r="T39" t="s">
        <v>74</v>
      </c>
      <c r="U39" t="s">
        <v>97</v>
      </c>
      <c r="V39" t="s">
        <v>74</v>
      </c>
      <c r="W39" t="s">
        <v>74</v>
      </c>
      <c r="X39" t="s">
        <v>74</v>
      </c>
      <c r="Y39" t="s">
        <v>97</v>
      </c>
      <c r="AP39">
        <v>25</v>
      </c>
      <c r="AQ39">
        <v>4</v>
      </c>
      <c r="AR39" t="s">
        <v>98</v>
      </c>
      <c r="AS39" t="s">
        <v>70</v>
      </c>
      <c r="AT39">
        <v>8</v>
      </c>
      <c r="AU39" t="s">
        <v>71</v>
      </c>
      <c r="AV39">
        <v>2</v>
      </c>
      <c r="AW39">
        <v>450</v>
      </c>
      <c r="AX39">
        <v>110</v>
      </c>
      <c r="AY39" t="s">
        <v>72</v>
      </c>
      <c r="AZ39" t="s">
        <v>100</v>
      </c>
      <c r="BA39" t="s">
        <v>101</v>
      </c>
      <c r="BB39" t="s">
        <v>380</v>
      </c>
      <c r="BC39" t="s">
        <v>102</v>
      </c>
      <c r="BD39" t="s">
        <v>76</v>
      </c>
      <c r="BF39" t="s">
        <v>563</v>
      </c>
      <c r="BG39" t="s">
        <v>564</v>
      </c>
      <c r="BH39" t="s">
        <v>537</v>
      </c>
      <c r="BI39" t="s">
        <v>538</v>
      </c>
      <c r="BS39" t="s">
        <v>55</v>
      </c>
      <c r="BU39">
        <v>3.1</v>
      </c>
    </row>
    <row r="40" spans="1:75" x14ac:dyDescent="0.2">
      <c r="A40">
        <v>39</v>
      </c>
      <c r="B40" t="s">
        <v>90</v>
      </c>
      <c r="C40" s="1" t="s">
        <v>530</v>
      </c>
      <c r="D40">
        <v>14.8</v>
      </c>
      <c r="E40">
        <v>16838</v>
      </c>
      <c r="F40" t="s">
        <v>565</v>
      </c>
      <c r="G40">
        <v>16.89</v>
      </c>
      <c r="H40" t="s">
        <v>566</v>
      </c>
      <c r="I40">
        <v>13.3</v>
      </c>
      <c r="J40">
        <v>12.4</v>
      </c>
      <c r="K40" t="s">
        <v>94</v>
      </c>
      <c r="L40" t="s">
        <v>561</v>
      </c>
      <c r="M40">
        <v>146</v>
      </c>
      <c r="N40" t="s">
        <v>562</v>
      </c>
      <c r="O40" t="s">
        <v>64</v>
      </c>
      <c r="P40">
        <v>165</v>
      </c>
      <c r="Q40">
        <v>0.189</v>
      </c>
      <c r="R40" t="s">
        <v>74</v>
      </c>
      <c r="S40" t="s">
        <v>74</v>
      </c>
      <c r="T40" t="s">
        <v>74</v>
      </c>
      <c r="U40" t="s">
        <v>97</v>
      </c>
      <c r="V40" t="s">
        <v>74</v>
      </c>
      <c r="W40" t="s">
        <v>74</v>
      </c>
      <c r="X40" t="s">
        <v>74</v>
      </c>
      <c r="Y40" t="s">
        <v>97</v>
      </c>
      <c r="AP40">
        <v>25</v>
      </c>
      <c r="AQ40">
        <v>4</v>
      </c>
      <c r="AR40" t="s">
        <v>98</v>
      </c>
      <c r="AS40" t="s">
        <v>70</v>
      </c>
      <c r="AT40">
        <v>8</v>
      </c>
      <c r="AU40" t="s">
        <v>112</v>
      </c>
      <c r="AV40">
        <v>2</v>
      </c>
      <c r="AW40">
        <v>460</v>
      </c>
      <c r="AX40">
        <v>130</v>
      </c>
      <c r="AY40" t="s">
        <v>72</v>
      </c>
      <c r="AZ40" t="s">
        <v>100</v>
      </c>
      <c r="BA40" t="s">
        <v>101</v>
      </c>
      <c r="BB40" t="s">
        <v>101</v>
      </c>
      <c r="BC40" t="s">
        <v>102</v>
      </c>
      <c r="BD40" t="s">
        <v>76</v>
      </c>
      <c r="BF40" t="s">
        <v>567</v>
      </c>
      <c r="BG40" t="s">
        <v>568</v>
      </c>
      <c r="BU40">
        <v>3.1</v>
      </c>
    </row>
    <row r="41" spans="1:75" x14ac:dyDescent="0.2">
      <c r="A41">
        <v>40</v>
      </c>
      <c r="B41" t="s">
        <v>57</v>
      </c>
      <c r="C41" s="1" t="s">
        <v>530</v>
      </c>
      <c r="D41">
        <v>15.3</v>
      </c>
      <c r="E41">
        <v>17840</v>
      </c>
      <c r="F41" t="s">
        <v>569</v>
      </c>
      <c r="G41">
        <v>17.91</v>
      </c>
      <c r="H41" t="s">
        <v>570</v>
      </c>
      <c r="I41">
        <v>12.28</v>
      </c>
      <c r="J41">
        <v>11.31</v>
      </c>
      <c r="K41" t="s">
        <v>373</v>
      </c>
      <c r="L41" t="s">
        <v>374</v>
      </c>
      <c r="M41">
        <v>77</v>
      </c>
      <c r="N41" t="s">
        <v>375</v>
      </c>
      <c r="O41" t="s">
        <v>64</v>
      </c>
      <c r="P41">
        <v>25.6</v>
      </c>
      <c r="Q41">
        <v>0.16500000000000001</v>
      </c>
      <c r="R41" t="s">
        <v>571</v>
      </c>
      <c r="S41" t="s">
        <v>120</v>
      </c>
      <c r="T41">
        <v>10.1</v>
      </c>
      <c r="V41" t="s">
        <v>572</v>
      </c>
      <c r="W41" t="s">
        <v>120</v>
      </c>
      <c r="X41">
        <v>9.3000000000000007</v>
      </c>
      <c r="AP41">
        <v>35</v>
      </c>
      <c r="AQ41">
        <v>5.0999999999999996</v>
      </c>
      <c r="AR41" t="s">
        <v>193</v>
      </c>
      <c r="AS41" t="s">
        <v>378</v>
      </c>
      <c r="AT41">
        <v>8</v>
      </c>
      <c r="AU41" t="s">
        <v>573</v>
      </c>
      <c r="AV41">
        <v>2</v>
      </c>
      <c r="AW41">
        <v>500</v>
      </c>
      <c r="AX41">
        <v>178</v>
      </c>
      <c r="AY41" t="s">
        <v>72</v>
      </c>
      <c r="AZ41" t="s">
        <v>73</v>
      </c>
      <c r="BA41" t="s">
        <v>101</v>
      </c>
      <c r="BB41" t="s">
        <v>101</v>
      </c>
      <c r="BC41" t="s">
        <v>102</v>
      </c>
      <c r="BD41" t="s">
        <v>76</v>
      </c>
      <c r="BF41" t="s">
        <v>574</v>
      </c>
      <c r="BG41" t="s">
        <v>575</v>
      </c>
      <c r="BH41" t="s">
        <v>576</v>
      </c>
      <c r="BI41" t="s">
        <v>577</v>
      </c>
      <c r="BS41" t="s">
        <v>55</v>
      </c>
      <c r="BU41">
        <v>5.6</v>
      </c>
      <c r="BV41">
        <v>-0.08</v>
      </c>
    </row>
    <row r="42" spans="1:75" x14ac:dyDescent="0.2">
      <c r="A42">
        <v>41</v>
      </c>
      <c r="B42" t="s">
        <v>57</v>
      </c>
      <c r="C42" s="1" t="s">
        <v>578</v>
      </c>
      <c r="D42">
        <v>15.8</v>
      </c>
      <c r="E42">
        <v>22070</v>
      </c>
      <c r="F42" t="s">
        <v>579</v>
      </c>
      <c r="G42">
        <v>19.420000000000002</v>
      </c>
      <c r="H42" t="s">
        <v>580</v>
      </c>
      <c r="I42">
        <v>13.65</v>
      </c>
      <c r="J42">
        <v>13.18</v>
      </c>
      <c r="K42" t="s">
        <v>581</v>
      </c>
      <c r="L42" t="s">
        <v>582</v>
      </c>
      <c r="M42">
        <v>36</v>
      </c>
      <c r="N42" t="s">
        <v>583</v>
      </c>
      <c r="O42" t="s">
        <v>64</v>
      </c>
      <c r="P42">
        <v>253</v>
      </c>
      <c r="Q42">
        <v>0.90800000000000003</v>
      </c>
      <c r="R42" t="s">
        <v>584</v>
      </c>
      <c r="S42" t="s">
        <v>585</v>
      </c>
      <c r="T42">
        <v>9.1999999999999993</v>
      </c>
      <c r="V42" t="s">
        <v>586</v>
      </c>
      <c r="W42" t="s">
        <v>111</v>
      </c>
      <c r="X42">
        <v>9.4</v>
      </c>
      <c r="Y42">
        <v>80.099999999999994</v>
      </c>
      <c r="AP42">
        <v>30</v>
      </c>
      <c r="AQ42">
        <v>3.3</v>
      </c>
      <c r="AR42" t="s">
        <v>193</v>
      </c>
      <c r="AS42" t="s">
        <v>70</v>
      </c>
      <c r="AT42">
        <v>8</v>
      </c>
      <c r="AU42" t="s">
        <v>587</v>
      </c>
      <c r="AV42">
        <v>2</v>
      </c>
      <c r="AW42">
        <v>420</v>
      </c>
      <c r="AZ42" t="s">
        <v>73</v>
      </c>
      <c r="BA42" t="s">
        <v>101</v>
      </c>
      <c r="BB42" t="s">
        <v>101</v>
      </c>
      <c r="BC42" t="s">
        <v>102</v>
      </c>
      <c r="BD42" t="s">
        <v>76</v>
      </c>
      <c r="BF42" t="s">
        <v>588</v>
      </c>
      <c r="BG42" t="s">
        <v>589</v>
      </c>
      <c r="BH42" t="s">
        <v>590</v>
      </c>
      <c r="BI42" t="s">
        <v>591</v>
      </c>
      <c r="BJ42" t="s">
        <v>592</v>
      </c>
      <c r="BK42" t="s">
        <v>593</v>
      </c>
      <c r="BL42" t="s">
        <v>594</v>
      </c>
      <c r="BM42" t="s">
        <v>595</v>
      </c>
      <c r="BN42" t="s">
        <v>596</v>
      </c>
      <c r="BO42" t="s">
        <v>597</v>
      </c>
      <c r="BP42" t="s">
        <v>598</v>
      </c>
      <c r="BQ42" t="s">
        <v>599</v>
      </c>
      <c r="BS42" t="s">
        <v>55</v>
      </c>
      <c r="BU42">
        <v>5.8</v>
      </c>
      <c r="BV42">
        <v>-0.94</v>
      </c>
      <c r="BW42" t="s">
        <v>600</v>
      </c>
    </row>
    <row r="43" spans="1:75" x14ac:dyDescent="0.2">
      <c r="A43">
        <v>42</v>
      </c>
      <c r="B43" t="s">
        <v>57</v>
      </c>
      <c r="C43" s="1" t="s">
        <v>601</v>
      </c>
      <c r="D43">
        <v>20.2</v>
      </c>
      <c r="E43">
        <v>420</v>
      </c>
      <c r="F43" t="s">
        <v>602</v>
      </c>
      <c r="G43">
        <v>13.1</v>
      </c>
      <c r="H43" t="s">
        <v>603</v>
      </c>
      <c r="I43">
        <v>13.81</v>
      </c>
      <c r="J43">
        <v>13.25</v>
      </c>
      <c r="K43" t="s">
        <v>502</v>
      </c>
      <c r="L43" t="s">
        <v>604</v>
      </c>
      <c r="M43">
        <v>87</v>
      </c>
      <c r="N43" t="s">
        <v>605</v>
      </c>
      <c r="O43" t="s">
        <v>64</v>
      </c>
      <c r="P43">
        <v>202</v>
      </c>
      <c r="Q43">
        <v>0.496</v>
      </c>
      <c r="R43" t="s">
        <v>606</v>
      </c>
      <c r="S43" t="s">
        <v>607</v>
      </c>
      <c r="T43">
        <v>2</v>
      </c>
      <c r="V43" t="s">
        <v>608</v>
      </c>
      <c r="W43" t="s">
        <v>609</v>
      </c>
      <c r="X43">
        <v>1.4</v>
      </c>
      <c r="AP43">
        <v>20</v>
      </c>
      <c r="AQ43">
        <v>3.3</v>
      </c>
      <c r="AR43" t="s">
        <v>69</v>
      </c>
      <c r="AS43" t="s">
        <v>70</v>
      </c>
      <c r="AT43">
        <v>8</v>
      </c>
      <c r="AU43" t="s">
        <v>508</v>
      </c>
      <c r="AV43">
        <v>2</v>
      </c>
      <c r="AW43">
        <v>445</v>
      </c>
      <c r="AX43">
        <v>204</v>
      </c>
      <c r="AY43" t="s">
        <v>72</v>
      </c>
      <c r="AZ43" t="s">
        <v>100</v>
      </c>
      <c r="BA43" t="s">
        <v>101</v>
      </c>
      <c r="BB43" t="s">
        <v>101</v>
      </c>
      <c r="BC43" t="s">
        <v>102</v>
      </c>
      <c r="BD43" t="s">
        <v>76</v>
      </c>
      <c r="BF43" t="s">
        <v>610</v>
      </c>
      <c r="BG43" t="s">
        <v>611</v>
      </c>
      <c r="BH43" t="s">
        <v>612</v>
      </c>
      <c r="BI43" t="s">
        <v>613</v>
      </c>
      <c r="BJ43" t="s">
        <v>614</v>
      </c>
      <c r="BK43" t="s">
        <v>615</v>
      </c>
      <c r="BL43" t="s">
        <v>616</v>
      </c>
      <c r="BM43" t="s">
        <v>617</v>
      </c>
      <c r="BN43" t="s">
        <v>618</v>
      </c>
      <c r="BO43" t="s">
        <v>619</v>
      </c>
      <c r="BP43" t="s">
        <v>620</v>
      </c>
      <c r="BQ43" t="s">
        <v>621</v>
      </c>
      <c r="BR43" t="s">
        <v>622</v>
      </c>
      <c r="BS43" t="s">
        <v>55</v>
      </c>
      <c r="BU43">
        <v>0.5</v>
      </c>
      <c r="BV43">
        <v>-1.19</v>
      </c>
    </row>
    <row r="44" spans="1:75" x14ac:dyDescent="0.2">
      <c r="A44">
        <v>43</v>
      </c>
      <c r="B44" t="s">
        <v>529</v>
      </c>
      <c r="C44" s="1" t="s">
        <v>623</v>
      </c>
      <c r="D44">
        <v>12.2</v>
      </c>
      <c r="E44">
        <v>10069</v>
      </c>
      <c r="F44" t="s">
        <v>624</v>
      </c>
      <c r="G44">
        <v>17.170000000000002</v>
      </c>
      <c r="H44" t="s">
        <v>625</v>
      </c>
      <c r="I44">
        <v>10.85</v>
      </c>
      <c r="J44">
        <v>10.1</v>
      </c>
      <c r="K44" t="s">
        <v>335</v>
      </c>
      <c r="L44" t="s">
        <v>626</v>
      </c>
      <c r="M44">
        <v>1</v>
      </c>
      <c r="N44" t="s">
        <v>627</v>
      </c>
      <c r="O44" t="s">
        <v>64</v>
      </c>
      <c r="P44">
        <v>82.8</v>
      </c>
      <c r="Q44">
        <v>0.114</v>
      </c>
      <c r="R44" t="s">
        <v>74</v>
      </c>
      <c r="S44" t="s">
        <v>74</v>
      </c>
      <c r="T44" t="s">
        <v>74</v>
      </c>
      <c r="U44" t="s">
        <v>97</v>
      </c>
      <c r="V44" t="s">
        <v>74</v>
      </c>
      <c r="W44" t="s">
        <v>74</v>
      </c>
      <c r="X44" t="s">
        <v>74</v>
      </c>
      <c r="Y44" t="s">
        <v>97</v>
      </c>
      <c r="AP44">
        <v>20</v>
      </c>
      <c r="AQ44">
        <v>3</v>
      </c>
      <c r="AR44" t="s">
        <v>98</v>
      </c>
      <c r="AS44" t="s">
        <v>70</v>
      </c>
      <c r="AT44">
        <v>8</v>
      </c>
      <c r="AU44" t="s">
        <v>628</v>
      </c>
      <c r="AV44">
        <v>2</v>
      </c>
      <c r="AW44">
        <v>350</v>
      </c>
      <c r="AX44">
        <v>66</v>
      </c>
      <c r="AY44" t="s">
        <v>72</v>
      </c>
      <c r="AZ44" t="s">
        <v>100</v>
      </c>
      <c r="BA44" t="s">
        <v>101</v>
      </c>
      <c r="BB44" t="s">
        <v>101</v>
      </c>
      <c r="BC44" t="s">
        <v>102</v>
      </c>
      <c r="BD44" t="s">
        <v>76</v>
      </c>
      <c r="BF44" t="s">
        <v>629</v>
      </c>
      <c r="BG44" t="s">
        <v>630</v>
      </c>
      <c r="BH44" t="s">
        <v>631</v>
      </c>
      <c r="BI44" t="s">
        <v>632</v>
      </c>
      <c r="BS44" t="s">
        <v>55</v>
      </c>
      <c r="BU44">
        <v>0.6</v>
      </c>
    </row>
    <row r="45" spans="1:75" x14ac:dyDescent="0.2">
      <c r="A45">
        <v>44</v>
      </c>
      <c r="B45" t="s">
        <v>57</v>
      </c>
      <c r="C45" s="1" t="s">
        <v>623</v>
      </c>
      <c r="D45">
        <v>12.2</v>
      </c>
      <c r="E45">
        <v>10069</v>
      </c>
      <c r="F45" t="s">
        <v>624</v>
      </c>
      <c r="G45">
        <v>17.18</v>
      </c>
      <c r="H45" t="s">
        <v>625</v>
      </c>
      <c r="I45">
        <v>10.85</v>
      </c>
      <c r="J45">
        <v>10.1</v>
      </c>
      <c r="K45" t="s">
        <v>502</v>
      </c>
      <c r="L45" t="s">
        <v>633</v>
      </c>
      <c r="M45">
        <v>92</v>
      </c>
      <c r="N45" t="s">
        <v>634</v>
      </c>
      <c r="O45" t="s">
        <v>64</v>
      </c>
      <c r="P45">
        <v>62.2</v>
      </c>
      <c r="Q45">
        <v>0.125</v>
      </c>
      <c r="R45" t="s">
        <v>635</v>
      </c>
      <c r="S45" t="s">
        <v>122</v>
      </c>
      <c r="T45">
        <v>9.8000000000000007</v>
      </c>
      <c r="V45" t="s">
        <v>636</v>
      </c>
      <c r="W45" t="s">
        <v>122</v>
      </c>
      <c r="X45">
        <v>10.4</v>
      </c>
      <c r="AP45">
        <v>20</v>
      </c>
      <c r="AQ45">
        <v>3.3</v>
      </c>
      <c r="AR45" t="s">
        <v>69</v>
      </c>
      <c r="AS45" t="s">
        <v>70</v>
      </c>
      <c r="AT45">
        <v>8</v>
      </c>
      <c r="AU45" t="s">
        <v>508</v>
      </c>
      <c r="AV45">
        <v>2</v>
      </c>
      <c r="AW45">
        <v>390</v>
      </c>
      <c r="AX45">
        <v>103</v>
      </c>
      <c r="AY45" t="s">
        <v>72</v>
      </c>
      <c r="AZ45" t="s">
        <v>100</v>
      </c>
      <c r="BA45" t="s">
        <v>74</v>
      </c>
      <c r="BC45" t="s">
        <v>75</v>
      </c>
      <c r="BD45" t="s">
        <v>76</v>
      </c>
      <c r="BF45" t="s">
        <v>637</v>
      </c>
      <c r="BG45" t="s">
        <v>638</v>
      </c>
      <c r="BH45" t="s">
        <v>631</v>
      </c>
      <c r="BI45" t="s">
        <v>632</v>
      </c>
      <c r="BS45" t="s">
        <v>55</v>
      </c>
      <c r="BU45">
        <v>6.3</v>
      </c>
      <c r="BV45">
        <v>0.88</v>
      </c>
    </row>
    <row r="46" spans="1:75" x14ac:dyDescent="0.2">
      <c r="A46">
        <v>45</v>
      </c>
      <c r="B46" t="s">
        <v>57</v>
      </c>
      <c r="C46" s="1" t="s">
        <v>623</v>
      </c>
      <c r="D46">
        <v>12.2</v>
      </c>
      <c r="E46">
        <v>10069</v>
      </c>
      <c r="F46" t="s">
        <v>624</v>
      </c>
      <c r="G46">
        <v>17.18</v>
      </c>
      <c r="H46" t="s">
        <v>625</v>
      </c>
      <c r="I46">
        <v>10.85</v>
      </c>
      <c r="J46">
        <v>10.1</v>
      </c>
      <c r="K46" t="s">
        <v>61</v>
      </c>
      <c r="L46" t="s">
        <v>639</v>
      </c>
      <c r="M46">
        <v>125</v>
      </c>
      <c r="N46" t="s">
        <v>640</v>
      </c>
      <c r="O46" t="s">
        <v>64</v>
      </c>
      <c r="P46">
        <v>71.8</v>
      </c>
      <c r="Q46">
        <v>0.125</v>
      </c>
      <c r="R46" t="s">
        <v>641</v>
      </c>
      <c r="S46" t="s">
        <v>122</v>
      </c>
      <c r="T46">
        <v>12.3</v>
      </c>
      <c r="V46" t="s">
        <v>642</v>
      </c>
      <c r="W46" t="s">
        <v>122</v>
      </c>
      <c r="X46">
        <v>12.7</v>
      </c>
      <c r="AP46">
        <v>20</v>
      </c>
      <c r="AQ46">
        <v>2.1</v>
      </c>
      <c r="AR46" t="s">
        <v>69</v>
      </c>
      <c r="AS46" t="s">
        <v>70</v>
      </c>
      <c r="AT46">
        <v>8</v>
      </c>
      <c r="AU46" t="s">
        <v>548</v>
      </c>
      <c r="AV46">
        <v>2</v>
      </c>
      <c r="AW46">
        <v>380</v>
      </c>
      <c r="AX46">
        <v>150</v>
      </c>
      <c r="AY46" t="s">
        <v>72</v>
      </c>
      <c r="AZ46" t="s">
        <v>73</v>
      </c>
      <c r="BA46" t="s">
        <v>74</v>
      </c>
      <c r="BC46" t="s">
        <v>75</v>
      </c>
      <c r="BD46" t="s">
        <v>549</v>
      </c>
      <c r="BF46" t="s">
        <v>643</v>
      </c>
      <c r="BG46" t="s">
        <v>644</v>
      </c>
      <c r="BH46" t="s">
        <v>631</v>
      </c>
      <c r="BI46" t="s">
        <v>632</v>
      </c>
      <c r="BK46" t="s">
        <v>645</v>
      </c>
      <c r="BM46" t="s">
        <v>646</v>
      </c>
      <c r="BN46" t="s">
        <v>647</v>
      </c>
      <c r="BO46" t="s">
        <v>648</v>
      </c>
      <c r="BP46" t="s">
        <v>649</v>
      </c>
      <c r="BQ46" t="s">
        <v>650</v>
      </c>
      <c r="BR46" t="s">
        <v>651</v>
      </c>
      <c r="BS46" t="s">
        <v>55</v>
      </c>
      <c r="BU46">
        <v>6.3</v>
      </c>
      <c r="BV46">
        <v>0.62</v>
      </c>
      <c r="BW46" t="s">
        <v>652</v>
      </c>
    </row>
    <row r="47" spans="1:75" x14ac:dyDescent="0.2">
      <c r="A47">
        <v>46</v>
      </c>
      <c r="B47" t="s">
        <v>57</v>
      </c>
      <c r="C47" s="1" t="s">
        <v>623</v>
      </c>
      <c r="D47">
        <v>12.2</v>
      </c>
      <c r="E47">
        <v>10069</v>
      </c>
      <c r="F47" t="s">
        <v>624</v>
      </c>
      <c r="G47">
        <v>17.18</v>
      </c>
      <c r="H47" t="s">
        <v>625</v>
      </c>
      <c r="I47">
        <v>10.85</v>
      </c>
      <c r="J47">
        <v>10.1</v>
      </c>
      <c r="K47" t="s">
        <v>653</v>
      </c>
      <c r="L47" t="s">
        <v>654</v>
      </c>
      <c r="M47">
        <v>248</v>
      </c>
      <c r="N47" t="s">
        <v>337</v>
      </c>
      <c r="O47" t="s">
        <v>64</v>
      </c>
      <c r="P47">
        <v>55.8</v>
      </c>
      <c r="Q47">
        <v>60</v>
      </c>
      <c r="R47" t="s">
        <v>655</v>
      </c>
      <c r="S47" t="s">
        <v>154</v>
      </c>
      <c r="T47">
        <v>6</v>
      </c>
      <c r="V47" t="s">
        <v>656</v>
      </c>
      <c r="W47" t="s">
        <v>154</v>
      </c>
      <c r="X47">
        <v>6.1</v>
      </c>
      <c r="Z47" t="s">
        <v>657</v>
      </c>
      <c r="AA47" t="s">
        <v>658</v>
      </c>
      <c r="AB47">
        <v>4.5</v>
      </c>
      <c r="AD47" t="s">
        <v>659</v>
      </c>
      <c r="AE47" t="s">
        <v>660</v>
      </c>
      <c r="AF47">
        <v>4.9000000000000004</v>
      </c>
      <c r="AP47">
        <v>20</v>
      </c>
      <c r="AQ47">
        <v>3</v>
      </c>
      <c r="AR47" t="s">
        <v>98</v>
      </c>
      <c r="AS47" t="s">
        <v>70</v>
      </c>
      <c r="AT47">
        <v>8</v>
      </c>
      <c r="AU47" t="s">
        <v>315</v>
      </c>
      <c r="AV47">
        <v>4</v>
      </c>
      <c r="AW47">
        <v>378</v>
      </c>
      <c r="AX47">
        <v>88</v>
      </c>
      <c r="AY47" t="s">
        <v>661</v>
      </c>
      <c r="AZ47" t="s">
        <v>394</v>
      </c>
      <c r="BA47" t="s">
        <v>101</v>
      </c>
      <c r="BB47" t="s">
        <v>662</v>
      </c>
      <c r="BC47" t="s">
        <v>75</v>
      </c>
      <c r="BD47" t="s">
        <v>76</v>
      </c>
      <c r="BF47" t="s">
        <v>663</v>
      </c>
      <c r="BG47" t="s">
        <v>664</v>
      </c>
      <c r="BH47" t="s">
        <v>631</v>
      </c>
      <c r="BI47" t="s">
        <v>632</v>
      </c>
      <c r="BS47" t="s">
        <v>55</v>
      </c>
      <c r="BU47">
        <v>6.3</v>
      </c>
      <c r="BV47">
        <v>1.1299999999999999</v>
      </c>
    </row>
    <row r="48" spans="1:75" x14ac:dyDescent="0.2">
      <c r="A48">
        <v>47</v>
      </c>
      <c r="B48" t="s">
        <v>529</v>
      </c>
      <c r="C48" s="1" t="s">
        <v>623</v>
      </c>
      <c r="D48">
        <v>12.2</v>
      </c>
      <c r="E48">
        <v>10069</v>
      </c>
      <c r="F48" t="s">
        <v>624</v>
      </c>
      <c r="G48">
        <v>17.18</v>
      </c>
      <c r="H48" t="s">
        <v>625</v>
      </c>
      <c r="I48">
        <v>10.85</v>
      </c>
      <c r="J48">
        <v>10.1</v>
      </c>
      <c r="K48" t="s">
        <v>94</v>
      </c>
      <c r="L48" t="s">
        <v>665</v>
      </c>
      <c r="M48">
        <v>49</v>
      </c>
      <c r="N48" t="s">
        <v>324</v>
      </c>
      <c r="O48" t="s">
        <v>64</v>
      </c>
      <c r="P48">
        <v>32.200000000000003</v>
      </c>
      <c r="Q48">
        <v>0.114</v>
      </c>
      <c r="R48" t="s">
        <v>74</v>
      </c>
      <c r="S48" t="s">
        <v>74</v>
      </c>
      <c r="T48" t="s">
        <v>74</v>
      </c>
      <c r="U48" t="s">
        <v>97</v>
      </c>
      <c r="V48" t="s">
        <v>74</v>
      </c>
      <c r="W48" t="s">
        <v>74</v>
      </c>
      <c r="X48" t="s">
        <v>74</v>
      </c>
      <c r="Y48" t="s">
        <v>97</v>
      </c>
      <c r="AP48">
        <v>25</v>
      </c>
      <c r="AQ48">
        <v>4</v>
      </c>
      <c r="AR48" t="s">
        <v>98</v>
      </c>
      <c r="AS48" t="s">
        <v>70</v>
      </c>
      <c r="AT48">
        <v>8</v>
      </c>
      <c r="AU48" t="s">
        <v>99</v>
      </c>
      <c r="AV48">
        <v>2</v>
      </c>
      <c r="AW48">
        <v>450</v>
      </c>
      <c r="AX48">
        <v>150</v>
      </c>
      <c r="AY48" t="s">
        <v>72</v>
      </c>
      <c r="AZ48" t="s">
        <v>100</v>
      </c>
      <c r="BA48" t="s">
        <v>101</v>
      </c>
      <c r="BB48" t="s">
        <v>101</v>
      </c>
      <c r="BC48" t="s">
        <v>102</v>
      </c>
      <c r="BD48" t="s">
        <v>76</v>
      </c>
      <c r="BF48" t="s">
        <v>666</v>
      </c>
      <c r="BG48" t="s">
        <v>667</v>
      </c>
      <c r="BH48" t="s">
        <v>631</v>
      </c>
      <c r="BI48" t="s">
        <v>632</v>
      </c>
      <c r="BS48" t="s">
        <v>55</v>
      </c>
      <c r="BU48">
        <v>7.8</v>
      </c>
    </row>
    <row r="49" spans="1:75" x14ac:dyDescent="0.2">
      <c r="A49">
        <v>48</v>
      </c>
      <c r="B49" t="s">
        <v>57</v>
      </c>
      <c r="C49" s="1" t="s">
        <v>623</v>
      </c>
      <c r="D49">
        <v>12.3</v>
      </c>
      <c r="E49">
        <v>447</v>
      </c>
      <c r="F49" t="s">
        <v>668</v>
      </c>
      <c r="G49">
        <v>13.8</v>
      </c>
      <c r="H49" t="s">
        <v>669</v>
      </c>
      <c r="I49">
        <v>14.18</v>
      </c>
      <c r="J49">
        <v>13.48</v>
      </c>
      <c r="K49" t="s">
        <v>502</v>
      </c>
      <c r="L49" t="s">
        <v>633</v>
      </c>
      <c r="M49">
        <v>92</v>
      </c>
      <c r="N49" t="s">
        <v>634</v>
      </c>
      <c r="O49" t="s">
        <v>64</v>
      </c>
      <c r="P49">
        <v>253</v>
      </c>
      <c r="Q49">
        <v>0.54200000000000004</v>
      </c>
      <c r="R49" t="s">
        <v>670</v>
      </c>
      <c r="S49" t="s">
        <v>671</v>
      </c>
      <c r="T49">
        <v>2</v>
      </c>
      <c r="V49" t="s">
        <v>672</v>
      </c>
      <c r="W49" t="s">
        <v>673</v>
      </c>
      <c r="X49">
        <v>2.4</v>
      </c>
      <c r="Y49">
        <v>87.3</v>
      </c>
      <c r="AP49">
        <v>20</v>
      </c>
      <c r="AQ49">
        <v>3.3</v>
      </c>
      <c r="AR49" t="s">
        <v>69</v>
      </c>
      <c r="AS49" t="s">
        <v>70</v>
      </c>
      <c r="AT49">
        <v>8</v>
      </c>
      <c r="AU49" t="s">
        <v>674</v>
      </c>
      <c r="AV49">
        <v>2</v>
      </c>
      <c r="AW49">
        <v>432</v>
      </c>
      <c r="AX49">
        <v>103</v>
      </c>
      <c r="AY49" t="s">
        <v>72</v>
      </c>
      <c r="AZ49" t="s">
        <v>100</v>
      </c>
      <c r="BA49" t="s">
        <v>101</v>
      </c>
      <c r="BB49" t="s">
        <v>101</v>
      </c>
      <c r="BC49" t="s">
        <v>75</v>
      </c>
      <c r="BD49" t="s">
        <v>76</v>
      </c>
      <c r="BF49" t="s">
        <v>675</v>
      </c>
      <c r="BG49" t="s">
        <v>676</v>
      </c>
      <c r="BH49" t="s">
        <v>677</v>
      </c>
      <c r="BI49" t="s">
        <v>678</v>
      </c>
      <c r="BS49" t="s">
        <v>55</v>
      </c>
      <c r="BU49">
        <v>0.6</v>
      </c>
      <c r="BV49">
        <v>0.26</v>
      </c>
    </row>
    <row r="50" spans="1:75" x14ac:dyDescent="0.2">
      <c r="A50">
        <v>49</v>
      </c>
      <c r="B50" t="s">
        <v>57</v>
      </c>
      <c r="C50" s="1" t="s">
        <v>623</v>
      </c>
      <c r="D50">
        <v>12.3</v>
      </c>
      <c r="E50">
        <v>447</v>
      </c>
      <c r="F50" t="s">
        <v>668</v>
      </c>
      <c r="G50">
        <v>13.8</v>
      </c>
      <c r="H50" t="s">
        <v>669</v>
      </c>
      <c r="I50">
        <v>14.18</v>
      </c>
      <c r="J50">
        <v>13.48</v>
      </c>
      <c r="K50" t="s">
        <v>581</v>
      </c>
      <c r="L50" t="s">
        <v>582</v>
      </c>
      <c r="M50">
        <v>36</v>
      </c>
      <c r="N50" t="s">
        <v>583</v>
      </c>
      <c r="O50" t="s">
        <v>64</v>
      </c>
      <c r="P50">
        <v>490</v>
      </c>
      <c r="Q50">
        <v>0.54200000000000004</v>
      </c>
      <c r="R50" t="s">
        <v>679</v>
      </c>
      <c r="S50" t="s">
        <v>680</v>
      </c>
      <c r="T50">
        <v>2.6</v>
      </c>
      <c r="U50">
        <v>86.7</v>
      </c>
      <c r="V50" t="s">
        <v>681</v>
      </c>
      <c r="W50" t="s">
        <v>682</v>
      </c>
      <c r="X50">
        <v>2.1</v>
      </c>
      <c r="Y50">
        <v>86.2</v>
      </c>
      <c r="AP50">
        <v>30</v>
      </c>
      <c r="AQ50">
        <v>3.3</v>
      </c>
      <c r="AR50" t="s">
        <v>193</v>
      </c>
      <c r="AS50" t="s">
        <v>70</v>
      </c>
      <c r="AT50">
        <v>8</v>
      </c>
      <c r="AU50" t="s">
        <v>683</v>
      </c>
      <c r="AV50">
        <v>2</v>
      </c>
      <c r="AW50">
        <v>400</v>
      </c>
      <c r="AZ50" t="s">
        <v>73</v>
      </c>
      <c r="BA50" t="s">
        <v>101</v>
      </c>
      <c r="BB50" t="s">
        <v>101</v>
      </c>
      <c r="BC50" t="s">
        <v>102</v>
      </c>
      <c r="BD50" t="s">
        <v>405</v>
      </c>
      <c r="BF50" t="s">
        <v>684</v>
      </c>
      <c r="BG50" t="s">
        <v>685</v>
      </c>
      <c r="BH50" t="s">
        <v>677</v>
      </c>
      <c r="BI50" t="s">
        <v>678</v>
      </c>
      <c r="BJ50" t="s">
        <v>686</v>
      </c>
      <c r="BK50" t="s">
        <v>687</v>
      </c>
      <c r="BM50" t="s">
        <v>688</v>
      </c>
      <c r="BN50" t="s">
        <v>689</v>
      </c>
      <c r="BO50" t="s">
        <v>690</v>
      </c>
      <c r="BP50" t="s">
        <v>691</v>
      </c>
      <c r="BQ50" t="s">
        <v>692</v>
      </c>
      <c r="BR50" t="s">
        <v>693</v>
      </c>
      <c r="BS50" t="s">
        <v>55</v>
      </c>
      <c r="BU50">
        <v>0.6</v>
      </c>
      <c r="BV50">
        <v>0.59</v>
      </c>
      <c r="BW50" t="s">
        <v>694</v>
      </c>
    </row>
    <row r="51" spans="1:75" x14ac:dyDescent="0.2">
      <c r="A51">
        <v>50</v>
      </c>
      <c r="B51" t="s">
        <v>57</v>
      </c>
      <c r="C51" s="1" t="s">
        <v>623</v>
      </c>
      <c r="D51">
        <v>13.2</v>
      </c>
      <c r="E51">
        <v>26833</v>
      </c>
      <c r="F51" t="s">
        <v>695</v>
      </c>
      <c r="G51">
        <v>18.25</v>
      </c>
      <c r="H51" t="s">
        <v>696</v>
      </c>
      <c r="I51">
        <v>14.05</v>
      </c>
      <c r="J51">
        <v>13.56</v>
      </c>
      <c r="K51" t="s">
        <v>149</v>
      </c>
      <c r="L51" t="s">
        <v>150</v>
      </c>
      <c r="M51">
        <v>66</v>
      </c>
      <c r="N51" t="s">
        <v>151</v>
      </c>
      <c r="O51" t="s">
        <v>64</v>
      </c>
      <c r="P51">
        <v>338</v>
      </c>
      <c r="Q51">
        <v>0.32</v>
      </c>
      <c r="R51" t="s">
        <v>697</v>
      </c>
      <c r="S51" t="s">
        <v>698</v>
      </c>
      <c r="T51">
        <v>7</v>
      </c>
      <c r="V51" t="s">
        <v>699</v>
      </c>
      <c r="W51" t="s">
        <v>700</v>
      </c>
      <c r="X51">
        <v>6.8</v>
      </c>
      <c r="Z51" t="s">
        <v>657</v>
      </c>
      <c r="AA51" t="s">
        <v>658</v>
      </c>
      <c r="AB51">
        <v>4.5</v>
      </c>
      <c r="AD51" t="s">
        <v>659</v>
      </c>
      <c r="AE51" t="s">
        <v>660</v>
      </c>
      <c r="AF51">
        <v>4.9000000000000004</v>
      </c>
      <c r="AP51">
        <v>40</v>
      </c>
      <c r="AQ51" t="s">
        <v>701</v>
      </c>
      <c r="AR51" t="s">
        <v>98</v>
      </c>
      <c r="AS51" t="s">
        <v>70</v>
      </c>
      <c r="AT51">
        <v>8</v>
      </c>
      <c r="AU51" t="s">
        <v>155</v>
      </c>
      <c r="AV51">
        <v>2</v>
      </c>
      <c r="AW51">
        <v>260</v>
      </c>
      <c r="AX51">
        <v>0</v>
      </c>
      <c r="AY51" t="s">
        <v>72</v>
      </c>
      <c r="AZ51" t="s">
        <v>702</v>
      </c>
      <c r="BA51" t="s">
        <v>101</v>
      </c>
      <c r="BB51" t="s">
        <v>101</v>
      </c>
      <c r="BC51" t="s">
        <v>75</v>
      </c>
      <c r="BD51" t="s">
        <v>76</v>
      </c>
      <c r="BE51" t="s">
        <v>703</v>
      </c>
      <c r="BF51" t="s">
        <v>704</v>
      </c>
      <c r="BG51" t="s">
        <v>705</v>
      </c>
      <c r="BH51" t="s">
        <v>706</v>
      </c>
      <c r="BI51" t="s">
        <v>707</v>
      </c>
      <c r="BJ51" t="s">
        <v>708</v>
      </c>
      <c r="BK51" t="s">
        <v>709</v>
      </c>
      <c r="BL51" t="s">
        <v>710</v>
      </c>
      <c r="BM51" t="s">
        <v>711</v>
      </c>
      <c r="BN51" t="s">
        <v>712</v>
      </c>
      <c r="BO51" t="s">
        <v>713</v>
      </c>
      <c r="BP51" t="s">
        <v>714</v>
      </c>
      <c r="BQ51" t="s">
        <v>715</v>
      </c>
      <c r="BR51" t="s">
        <v>716</v>
      </c>
      <c r="BS51" t="s">
        <v>55</v>
      </c>
      <c r="BU51">
        <v>4.2</v>
      </c>
      <c r="BV51">
        <v>-0.03</v>
      </c>
      <c r="BW51" t="s">
        <v>717</v>
      </c>
    </row>
    <row r="52" spans="1:75" x14ac:dyDescent="0.2">
      <c r="A52">
        <v>51</v>
      </c>
      <c r="B52" t="s">
        <v>57</v>
      </c>
      <c r="C52" s="1" t="s">
        <v>718</v>
      </c>
      <c r="D52">
        <v>17.3</v>
      </c>
      <c r="E52">
        <v>816</v>
      </c>
      <c r="F52" t="s">
        <v>719</v>
      </c>
      <c r="G52">
        <v>14.34</v>
      </c>
      <c r="H52" t="s">
        <v>720</v>
      </c>
      <c r="I52">
        <v>13.38</v>
      </c>
      <c r="J52">
        <v>12.71</v>
      </c>
      <c r="K52" t="s">
        <v>335</v>
      </c>
      <c r="L52" t="s">
        <v>721</v>
      </c>
      <c r="M52">
        <v>1</v>
      </c>
      <c r="N52" t="s">
        <v>722</v>
      </c>
      <c r="O52" t="s">
        <v>64</v>
      </c>
      <c r="P52">
        <v>202</v>
      </c>
      <c r="Q52">
        <v>0.20899999999999999</v>
      </c>
      <c r="R52" t="s">
        <v>723</v>
      </c>
      <c r="S52" t="s">
        <v>724</v>
      </c>
      <c r="T52">
        <v>7.6</v>
      </c>
      <c r="V52" t="s">
        <v>725</v>
      </c>
      <c r="W52" t="s">
        <v>724</v>
      </c>
      <c r="X52">
        <v>7.8</v>
      </c>
      <c r="AP52">
        <v>20</v>
      </c>
      <c r="AQ52">
        <v>3</v>
      </c>
      <c r="AR52" t="s">
        <v>98</v>
      </c>
      <c r="AS52" t="s">
        <v>70</v>
      </c>
      <c r="AT52">
        <v>8</v>
      </c>
      <c r="AU52" t="s">
        <v>123</v>
      </c>
      <c r="AV52">
        <v>2</v>
      </c>
      <c r="AW52">
        <v>400</v>
      </c>
      <c r="AX52">
        <v>89</v>
      </c>
      <c r="AY52" t="s">
        <v>72</v>
      </c>
      <c r="AZ52" t="s">
        <v>100</v>
      </c>
      <c r="BA52" t="s">
        <v>101</v>
      </c>
      <c r="BB52" t="s">
        <v>101</v>
      </c>
      <c r="BC52" t="s">
        <v>102</v>
      </c>
      <c r="BD52" t="s">
        <v>76</v>
      </c>
      <c r="BF52" t="s">
        <v>726</v>
      </c>
      <c r="BG52" t="s">
        <v>727</v>
      </c>
      <c r="BH52" t="s">
        <v>728</v>
      </c>
      <c r="BI52" t="s">
        <v>729</v>
      </c>
      <c r="BJ52" t="s">
        <v>730</v>
      </c>
      <c r="BK52" t="s">
        <v>731</v>
      </c>
      <c r="BM52" t="s">
        <v>732</v>
      </c>
      <c r="BN52" t="s">
        <v>733</v>
      </c>
      <c r="BQ52" t="s">
        <v>734</v>
      </c>
      <c r="BR52" t="s">
        <v>735</v>
      </c>
      <c r="BS52" t="s">
        <v>55</v>
      </c>
      <c r="BU52">
        <v>1.3</v>
      </c>
      <c r="BV52">
        <v>2.95</v>
      </c>
      <c r="BW52" t="s">
        <v>736</v>
      </c>
    </row>
    <row r="53" spans="1:75" x14ac:dyDescent="0.2">
      <c r="A53">
        <v>52</v>
      </c>
      <c r="B53" t="s">
        <v>57</v>
      </c>
      <c r="C53" s="1" t="s">
        <v>718</v>
      </c>
      <c r="D53">
        <v>17.3</v>
      </c>
      <c r="E53">
        <v>816</v>
      </c>
      <c r="F53" t="s">
        <v>719</v>
      </c>
      <c r="G53">
        <v>14.34</v>
      </c>
      <c r="H53" t="s">
        <v>720</v>
      </c>
      <c r="I53">
        <v>13.38</v>
      </c>
      <c r="J53">
        <v>12.71</v>
      </c>
      <c r="K53" t="s">
        <v>373</v>
      </c>
      <c r="L53" t="s">
        <v>374</v>
      </c>
      <c r="M53">
        <v>77</v>
      </c>
      <c r="N53" t="s">
        <v>375</v>
      </c>
      <c r="O53" t="s">
        <v>64</v>
      </c>
      <c r="P53">
        <v>39.9</v>
      </c>
      <c r="Q53">
        <v>0.20899999999999999</v>
      </c>
      <c r="R53" t="s">
        <v>737</v>
      </c>
      <c r="S53" t="s">
        <v>122</v>
      </c>
      <c r="T53">
        <v>6.2</v>
      </c>
      <c r="V53" t="s">
        <v>738</v>
      </c>
      <c r="W53" t="s">
        <v>122</v>
      </c>
      <c r="X53">
        <v>6.5</v>
      </c>
      <c r="AP53">
        <v>35</v>
      </c>
      <c r="AQ53">
        <v>5.0999999999999996</v>
      </c>
      <c r="AR53" t="s">
        <v>193</v>
      </c>
      <c r="AS53" t="s">
        <v>378</v>
      </c>
      <c r="AT53">
        <v>8</v>
      </c>
      <c r="AU53" t="s">
        <v>739</v>
      </c>
      <c r="AV53">
        <v>2</v>
      </c>
      <c r="AW53">
        <v>500</v>
      </c>
      <c r="AX53">
        <v>185</v>
      </c>
      <c r="AY53" t="s">
        <v>72</v>
      </c>
      <c r="AZ53" t="s">
        <v>73</v>
      </c>
      <c r="BA53" t="s">
        <v>101</v>
      </c>
      <c r="BB53" t="s">
        <v>101</v>
      </c>
      <c r="BC53" t="s">
        <v>102</v>
      </c>
      <c r="BD53" t="s">
        <v>76</v>
      </c>
      <c r="BF53" t="s">
        <v>740</v>
      </c>
      <c r="BG53" t="s">
        <v>741</v>
      </c>
      <c r="BH53" t="s">
        <v>728</v>
      </c>
      <c r="BI53" t="s">
        <v>729</v>
      </c>
      <c r="BS53" t="s">
        <v>55</v>
      </c>
      <c r="BU53">
        <v>1.3</v>
      </c>
      <c r="BV53">
        <v>0.77</v>
      </c>
    </row>
    <row r="54" spans="1:75" x14ac:dyDescent="0.2">
      <c r="A54">
        <v>53</v>
      </c>
      <c r="B54" t="s">
        <v>57</v>
      </c>
      <c r="C54" s="1" t="s">
        <v>718</v>
      </c>
      <c r="D54">
        <v>17.3</v>
      </c>
      <c r="E54">
        <v>816</v>
      </c>
      <c r="F54" t="s">
        <v>719</v>
      </c>
      <c r="G54">
        <v>14.36</v>
      </c>
      <c r="H54" t="s">
        <v>720</v>
      </c>
      <c r="I54">
        <v>13.38</v>
      </c>
      <c r="J54">
        <v>12.71</v>
      </c>
      <c r="K54" t="s">
        <v>581</v>
      </c>
      <c r="L54" t="s">
        <v>582</v>
      </c>
      <c r="M54">
        <v>36</v>
      </c>
      <c r="N54" t="s">
        <v>583</v>
      </c>
      <c r="O54" t="s">
        <v>64</v>
      </c>
      <c r="P54">
        <v>165</v>
      </c>
      <c r="Q54">
        <v>0.20899999999999999</v>
      </c>
      <c r="R54" t="s">
        <v>742</v>
      </c>
      <c r="S54" t="s">
        <v>140</v>
      </c>
      <c r="T54">
        <v>6.8</v>
      </c>
      <c r="V54" t="s">
        <v>743</v>
      </c>
      <c r="W54" t="s">
        <v>744</v>
      </c>
      <c r="X54">
        <v>6.6</v>
      </c>
      <c r="AP54">
        <v>30</v>
      </c>
      <c r="AQ54">
        <v>3.3</v>
      </c>
      <c r="AR54" t="s">
        <v>193</v>
      </c>
      <c r="AS54" t="s">
        <v>70</v>
      </c>
      <c r="AT54">
        <v>8</v>
      </c>
      <c r="AU54" t="s">
        <v>587</v>
      </c>
      <c r="AV54">
        <v>2</v>
      </c>
      <c r="AW54">
        <v>440</v>
      </c>
      <c r="AZ54" t="s">
        <v>73</v>
      </c>
      <c r="BA54" t="s">
        <v>101</v>
      </c>
      <c r="BB54" t="s">
        <v>101</v>
      </c>
      <c r="BC54" t="s">
        <v>102</v>
      </c>
      <c r="BD54" t="s">
        <v>405</v>
      </c>
      <c r="BF54" t="s">
        <v>745</v>
      </c>
      <c r="BG54" t="s">
        <v>746</v>
      </c>
      <c r="BH54" t="s">
        <v>728</v>
      </c>
      <c r="BI54" t="s">
        <v>729</v>
      </c>
      <c r="BJ54" t="s">
        <v>747</v>
      </c>
      <c r="BK54" t="s">
        <v>748</v>
      </c>
      <c r="BM54" t="s">
        <v>749</v>
      </c>
      <c r="BN54" t="s">
        <v>750</v>
      </c>
      <c r="BO54" t="s">
        <v>751</v>
      </c>
      <c r="BP54" t="s">
        <v>752</v>
      </c>
      <c r="BQ54" t="s">
        <v>753</v>
      </c>
      <c r="BR54" t="s">
        <v>754</v>
      </c>
      <c r="BS54" t="s">
        <v>55</v>
      </c>
      <c r="BU54">
        <v>1.3</v>
      </c>
      <c r="BV54">
        <v>-1.1200000000000001</v>
      </c>
      <c r="BW54" t="s">
        <v>755</v>
      </c>
    </row>
    <row r="55" spans="1:75" x14ac:dyDescent="0.2">
      <c r="A55">
        <v>54</v>
      </c>
      <c r="B55" t="s">
        <v>57</v>
      </c>
      <c r="C55" s="1" t="s">
        <v>756</v>
      </c>
      <c r="D55">
        <v>11.8</v>
      </c>
      <c r="E55">
        <v>914</v>
      </c>
      <c r="F55" t="s">
        <v>757</v>
      </c>
      <c r="G55">
        <v>13.36</v>
      </c>
      <c r="H55" t="s">
        <v>758</v>
      </c>
      <c r="I55">
        <v>14.7</v>
      </c>
      <c r="J55">
        <v>14.14</v>
      </c>
      <c r="K55" t="s">
        <v>353</v>
      </c>
      <c r="L55" t="s">
        <v>354</v>
      </c>
      <c r="M55">
        <v>274</v>
      </c>
      <c r="N55" t="s">
        <v>355</v>
      </c>
      <c r="O55" t="s">
        <v>64</v>
      </c>
      <c r="P55">
        <v>327</v>
      </c>
      <c r="Q55">
        <v>0.161</v>
      </c>
      <c r="R55" t="s">
        <v>759</v>
      </c>
      <c r="S55" t="s">
        <v>760</v>
      </c>
      <c r="T55">
        <v>2.6</v>
      </c>
      <c r="V55" t="s">
        <v>761</v>
      </c>
      <c r="W55" t="s">
        <v>762</v>
      </c>
      <c r="X55">
        <v>2.8</v>
      </c>
      <c r="AP55">
        <v>25</v>
      </c>
      <c r="AQ55">
        <v>4</v>
      </c>
      <c r="AR55" t="s">
        <v>98</v>
      </c>
      <c r="AS55" t="s">
        <v>70</v>
      </c>
      <c r="AT55">
        <v>8</v>
      </c>
      <c r="AU55" t="s">
        <v>358</v>
      </c>
      <c r="AV55">
        <v>2</v>
      </c>
      <c r="AW55">
        <v>440</v>
      </c>
      <c r="AX55">
        <v>120</v>
      </c>
      <c r="AY55" t="s">
        <v>72</v>
      </c>
      <c r="AZ55" t="s">
        <v>359</v>
      </c>
      <c r="BA55" t="s">
        <v>101</v>
      </c>
      <c r="BB55" t="s">
        <v>101</v>
      </c>
      <c r="BC55" t="s">
        <v>75</v>
      </c>
      <c r="BD55" t="s">
        <v>76</v>
      </c>
      <c r="BF55" t="s">
        <v>763</v>
      </c>
      <c r="BG55" t="s">
        <v>764</v>
      </c>
      <c r="BH55" t="s">
        <v>765</v>
      </c>
      <c r="BI55" t="s">
        <v>766</v>
      </c>
      <c r="BJ55" t="s">
        <v>767</v>
      </c>
      <c r="BK55" t="s">
        <v>768</v>
      </c>
      <c r="BL55" t="s">
        <v>769</v>
      </c>
      <c r="BM55" t="s">
        <v>770</v>
      </c>
      <c r="BN55" t="s">
        <v>771</v>
      </c>
      <c r="BO55" t="s">
        <v>772</v>
      </c>
      <c r="BQ55" t="s">
        <v>773</v>
      </c>
      <c r="BR55" t="s">
        <v>774</v>
      </c>
      <c r="BS55" t="s">
        <v>55</v>
      </c>
      <c r="BU55">
        <v>0.3</v>
      </c>
      <c r="BV55">
        <v>1.1499999999999999</v>
      </c>
      <c r="BW55" t="s">
        <v>775</v>
      </c>
    </row>
    <row r="56" spans="1:75" x14ac:dyDescent="0.2">
      <c r="A56">
        <v>55</v>
      </c>
      <c r="B56" t="s">
        <v>57</v>
      </c>
      <c r="C56" s="1" t="s">
        <v>756</v>
      </c>
      <c r="D56">
        <v>14.2</v>
      </c>
      <c r="E56">
        <v>914</v>
      </c>
      <c r="F56" t="s">
        <v>757</v>
      </c>
      <c r="G56">
        <v>13.36</v>
      </c>
      <c r="H56" t="s">
        <v>776</v>
      </c>
      <c r="I56">
        <v>12.75</v>
      </c>
      <c r="J56">
        <v>11.94</v>
      </c>
      <c r="K56" t="s">
        <v>502</v>
      </c>
      <c r="L56" t="s">
        <v>777</v>
      </c>
      <c r="M56">
        <v>2</v>
      </c>
      <c r="N56" t="s">
        <v>778</v>
      </c>
      <c r="O56" t="s">
        <v>64</v>
      </c>
      <c r="P56">
        <v>202</v>
      </c>
      <c r="Q56">
        <v>0.153</v>
      </c>
      <c r="R56" t="s">
        <v>779</v>
      </c>
      <c r="S56" t="s">
        <v>402</v>
      </c>
      <c r="T56">
        <v>10.3</v>
      </c>
      <c r="V56" t="s">
        <v>780</v>
      </c>
      <c r="W56" t="s">
        <v>402</v>
      </c>
      <c r="X56">
        <v>10.1</v>
      </c>
      <c r="AP56">
        <v>20</v>
      </c>
      <c r="AQ56">
        <v>3.3</v>
      </c>
      <c r="AR56" t="s">
        <v>69</v>
      </c>
      <c r="AS56" t="s">
        <v>70</v>
      </c>
      <c r="AT56">
        <v>8</v>
      </c>
      <c r="AU56" t="s">
        <v>674</v>
      </c>
      <c r="AV56">
        <v>2</v>
      </c>
      <c r="AW56">
        <v>432</v>
      </c>
      <c r="AX56">
        <v>103</v>
      </c>
      <c r="AY56" t="s">
        <v>72</v>
      </c>
      <c r="AZ56" t="s">
        <v>100</v>
      </c>
      <c r="BA56" t="s">
        <v>101</v>
      </c>
      <c r="BB56" t="s">
        <v>101</v>
      </c>
      <c r="BC56" t="s">
        <v>75</v>
      </c>
      <c r="BD56" t="s">
        <v>76</v>
      </c>
      <c r="BF56" t="s">
        <v>781</v>
      </c>
      <c r="BG56" t="s">
        <v>782</v>
      </c>
      <c r="BH56" t="s">
        <v>783</v>
      </c>
      <c r="BI56" t="s">
        <v>784</v>
      </c>
      <c r="BS56" t="s">
        <v>55</v>
      </c>
      <c r="BU56">
        <v>1.1000000000000001</v>
      </c>
      <c r="BV56">
        <v>0.73</v>
      </c>
    </row>
    <row r="57" spans="1:75" x14ac:dyDescent="0.2">
      <c r="A57">
        <v>56</v>
      </c>
      <c r="B57" t="s">
        <v>57</v>
      </c>
      <c r="C57" s="1" t="s">
        <v>756</v>
      </c>
      <c r="D57">
        <v>14.2</v>
      </c>
      <c r="E57">
        <v>914</v>
      </c>
      <c r="F57" t="s">
        <v>757</v>
      </c>
      <c r="G57">
        <v>13.36</v>
      </c>
      <c r="H57" t="s">
        <v>776</v>
      </c>
      <c r="I57">
        <v>12.75</v>
      </c>
      <c r="J57">
        <v>11.94</v>
      </c>
      <c r="K57" t="s">
        <v>335</v>
      </c>
      <c r="L57" t="s">
        <v>533</v>
      </c>
      <c r="M57">
        <v>55</v>
      </c>
      <c r="N57" t="s">
        <v>534</v>
      </c>
      <c r="O57" t="s">
        <v>64</v>
      </c>
      <c r="P57">
        <v>82.8</v>
      </c>
      <c r="Q57">
        <v>0.153</v>
      </c>
      <c r="R57" t="s">
        <v>785</v>
      </c>
      <c r="S57" t="s">
        <v>191</v>
      </c>
      <c r="T57">
        <v>5.3</v>
      </c>
      <c r="V57" t="s">
        <v>786</v>
      </c>
      <c r="W57" t="s">
        <v>787</v>
      </c>
      <c r="X57">
        <v>5.5</v>
      </c>
      <c r="AP57">
        <v>25</v>
      </c>
      <c r="AQ57">
        <v>3</v>
      </c>
      <c r="AR57" t="s">
        <v>98</v>
      </c>
      <c r="AS57" t="s">
        <v>70</v>
      </c>
      <c r="AT57">
        <v>8</v>
      </c>
      <c r="AU57" t="s">
        <v>788</v>
      </c>
      <c r="AV57">
        <v>2</v>
      </c>
      <c r="AW57">
        <v>400</v>
      </c>
      <c r="AX57">
        <v>89</v>
      </c>
      <c r="AY57" t="s">
        <v>72</v>
      </c>
      <c r="AZ57" t="s">
        <v>100</v>
      </c>
      <c r="BA57" t="s">
        <v>101</v>
      </c>
      <c r="BB57" t="s">
        <v>101</v>
      </c>
      <c r="BC57" t="s">
        <v>102</v>
      </c>
      <c r="BD57" t="s">
        <v>76</v>
      </c>
      <c r="BF57" t="s">
        <v>789</v>
      </c>
      <c r="BG57" t="s">
        <v>790</v>
      </c>
      <c r="BH57" t="s">
        <v>783</v>
      </c>
      <c r="BI57" t="s">
        <v>784</v>
      </c>
      <c r="BJ57" t="s">
        <v>791</v>
      </c>
      <c r="BK57" t="s">
        <v>792</v>
      </c>
      <c r="BM57" t="s">
        <v>793</v>
      </c>
      <c r="BN57" t="s">
        <v>794</v>
      </c>
      <c r="BQ57" t="s">
        <v>795</v>
      </c>
      <c r="BR57" t="s">
        <v>796</v>
      </c>
      <c r="BS57" t="s">
        <v>55</v>
      </c>
      <c r="BU57">
        <v>1.1000000000000001</v>
      </c>
      <c r="BV57">
        <v>0.84</v>
      </c>
      <c r="BW57" t="s">
        <v>797</v>
      </c>
    </row>
    <row r="58" spans="1:75" x14ac:dyDescent="0.2">
      <c r="A58">
        <v>57</v>
      </c>
      <c r="B58" t="s">
        <v>57</v>
      </c>
      <c r="C58" s="1" t="s">
        <v>756</v>
      </c>
      <c r="D58">
        <v>14.2</v>
      </c>
      <c r="E58">
        <v>914</v>
      </c>
      <c r="F58" t="s">
        <v>757</v>
      </c>
      <c r="G58">
        <v>13.36</v>
      </c>
      <c r="H58" t="s">
        <v>776</v>
      </c>
      <c r="I58">
        <v>12.75</v>
      </c>
      <c r="J58">
        <v>11.94</v>
      </c>
      <c r="K58" t="s">
        <v>798</v>
      </c>
      <c r="L58" t="s">
        <v>799</v>
      </c>
      <c r="M58">
        <v>89</v>
      </c>
      <c r="N58" t="s">
        <v>800</v>
      </c>
      <c r="O58" t="s">
        <v>64</v>
      </c>
      <c r="P58">
        <v>99.3</v>
      </c>
      <c r="Q58">
        <v>0.153</v>
      </c>
      <c r="R58" t="s">
        <v>801</v>
      </c>
      <c r="S58" t="s">
        <v>434</v>
      </c>
      <c r="T58">
        <v>8.8000000000000007</v>
      </c>
      <c r="V58" t="s">
        <v>802</v>
      </c>
      <c r="W58" t="s">
        <v>191</v>
      </c>
      <c r="X58">
        <v>6.3</v>
      </c>
      <c r="AP58">
        <v>21</v>
      </c>
      <c r="AQ58">
        <v>5.2</v>
      </c>
      <c r="AR58" t="s">
        <v>193</v>
      </c>
      <c r="AS58" t="s">
        <v>70</v>
      </c>
      <c r="AT58">
        <v>8</v>
      </c>
      <c r="AU58" t="s">
        <v>803</v>
      </c>
      <c r="AV58">
        <v>2</v>
      </c>
      <c r="AW58">
        <v>450</v>
      </c>
      <c r="AX58">
        <v>129</v>
      </c>
      <c r="AY58" t="s">
        <v>72</v>
      </c>
      <c r="AZ58" t="s">
        <v>100</v>
      </c>
      <c r="BA58" t="s">
        <v>101</v>
      </c>
      <c r="BB58" t="s">
        <v>380</v>
      </c>
      <c r="BC58" t="s">
        <v>75</v>
      </c>
      <c r="BD58" t="s">
        <v>76</v>
      </c>
      <c r="BE58" t="s">
        <v>804</v>
      </c>
      <c r="BF58" t="s">
        <v>805</v>
      </c>
      <c r="BG58" t="s">
        <v>806</v>
      </c>
      <c r="BH58" t="s">
        <v>783</v>
      </c>
      <c r="BI58" t="s">
        <v>784</v>
      </c>
      <c r="BJ58" t="s">
        <v>807</v>
      </c>
      <c r="BK58" t="s">
        <v>808</v>
      </c>
      <c r="BM58" t="s">
        <v>809</v>
      </c>
      <c r="BN58" t="s">
        <v>810</v>
      </c>
      <c r="BO58" t="s">
        <v>811</v>
      </c>
      <c r="BQ58" t="s">
        <v>812</v>
      </c>
      <c r="BR58" t="s">
        <v>813</v>
      </c>
      <c r="BS58" t="s">
        <v>55</v>
      </c>
      <c r="BU58">
        <v>1.1000000000000001</v>
      </c>
      <c r="BV58">
        <v>0.85</v>
      </c>
      <c r="BW58" t="s">
        <v>814</v>
      </c>
    </row>
    <row r="59" spans="1:75" x14ac:dyDescent="0.2">
      <c r="A59">
        <v>58</v>
      </c>
      <c r="B59" t="s">
        <v>57</v>
      </c>
      <c r="C59" s="1" t="s">
        <v>756</v>
      </c>
      <c r="D59">
        <v>14.2</v>
      </c>
      <c r="E59">
        <v>914</v>
      </c>
      <c r="F59" t="s">
        <v>757</v>
      </c>
      <c r="G59">
        <v>13.36</v>
      </c>
      <c r="H59" t="s">
        <v>776</v>
      </c>
      <c r="I59">
        <v>12.75</v>
      </c>
      <c r="J59">
        <v>11.94</v>
      </c>
      <c r="K59" t="s">
        <v>815</v>
      </c>
      <c r="L59" t="s">
        <v>816</v>
      </c>
      <c r="M59">
        <v>213</v>
      </c>
      <c r="N59" t="s">
        <v>817</v>
      </c>
      <c r="O59" t="s">
        <v>64</v>
      </c>
      <c r="P59">
        <v>165</v>
      </c>
      <c r="Q59">
        <v>0.153</v>
      </c>
      <c r="R59" t="s">
        <v>818</v>
      </c>
      <c r="S59" t="s">
        <v>432</v>
      </c>
      <c r="T59">
        <v>14.1</v>
      </c>
      <c r="V59" t="s">
        <v>819</v>
      </c>
      <c r="W59" t="s">
        <v>540</v>
      </c>
      <c r="X59">
        <v>12.7</v>
      </c>
      <c r="AP59">
        <v>28</v>
      </c>
      <c r="AQ59">
        <v>3.1</v>
      </c>
      <c r="AR59" t="s">
        <v>69</v>
      </c>
      <c r="AS59" t="s">
        <v>378</v>
      </c>
      <c r="AT59">
        <v>8</v>
      </c>
      <c r="AU59" t="s">
        <v>820</v>
      </c>
      <c r="AV59">
        <v>2</v>
      </c>
      <c r="AW59">
        <v>413</v>
      </c>
      <c r="AX59">
        <v>74</v>
      </c>
      <c r="AY59" t="s">
        <v>72</v>
      </c>
      <c r="AZ59" t="s">
        <v>100</v>
      </c>
      <c r="BA59" t="s">
        <v>101</v>
      </c>
      <c r="BB59" t="s">
        <v>101</v>
      </c>
      <c r="BC59" t="s">
        <v>75</v>
      </c>
      <c r="BD59" t="s">
        <v>76</v>
      </c>
      <c r="BF59" t="s">
        <v>821</v>
      </c>
      <c r="BG59" t="s">
        <v>822</v>
      </c>
      <c r="BH59" t="s">
        <v>783</v>
      </c>
      <c r="BI59" t="s">
        <v>784</v>
      </c>
      <c r="BJ59" t="s">
        <v>823</v>
      </c>
      <c r="BL59" t="s">
        <v>824</v>
      </c>
      <c r="BM59" t="s">
        <v>825</v>
      </c>
      <c r="BN59" t="s">
        <v>826</v>
      </c>
      <c r="BO59" t="s">
        <v>827</v>
      </c>
      <c r="BP59" t="s">
        <v>828</v>
      </c>
      <c r="BQ59" t="s">
        <v>829</v>
      </c>
      <c r="BS59" t="s">
        <v>55</v>
      </c>
      <c r="BU59">
        <v>1.1000000000000001</v>
      </c>
      <c r="BV59">
        <v>0.53</v>
      </c>
      <c r="BW59" t="s">
        <v>830</v>
      </c>
    </row>
    <row r="60" spans="1:75" x14ac:dyDescent="0.2">
      <c r="A60">
        <v>59</v>
      </c>
      <c r="B60" t="s">
        <v>57</v>
      </c>
      <c r="C60" s="1" t="s">
        <v>756</v>
      </c>
      <c r="D60">
        <v>14.2</v>
      </c>
      <c r="E60">
        <v>914</v>
      </c>
      <c r="F60" t="s">
        <v>757</v>
      </c>
      <c r="G60">
        <v>13.36</v>
      </c>
      <c r="H60" t="s">
        <v>776</v>
      </c>
      <c r="I60">
        <v>12.75</v>
      </c>
      <c r="J60">
        <v>11.94</v>
      </c>
      <c r="K60" t="s">
        <v>149</v>
      </c>
      <c r="L60" t="s">
        <v>150</v>
      </c>
      <c r="M60">
        <v>66</v>
      </c>
      <c r="N60" t="s">
        <v>151</v>
      </c>
      <c r="O60" t="s">
        <v>64</v>
      </c>
      <c r="P60">
        <v>83.8</v>
      </c>
      <c r="Q60">
        <v>0.153</v>
      </c>
      <c r="R60" t="s">
        <v>831</v>
      </c>
      <c r="S60" t="s">
        <v>138</v>
      </c>
      <c r="T60">
        <v>8.3000000000000007</v>
      </c>
      <c r="V60" t="s">
        <v>832</v>
      </c>
      <c r="W60" t="s">
        <v>833</v>
      </c>
      <c r="X60">
        <v>9.1</v>
      </c>
      <c r="Y60">
        <v>85</v>
      </c>
      <c r="AP60">
        <v>40</v>
      </c>
      <c r="AQ60">
        <v>2.5</v>
      </c>
      <c r="AR60" t="s">
        <v>193</v>
      </c>
      <c r="AS60" t="s">
        <v>70</v>
      </c>
      <c r="AT60">
        <v>8</v>
      </c>
      <c r="AU60" t="s">
        <v>155</v>
      </c>
      <c r="AV60">
        <v>2</v>
      </c>
      <c r="AW60">
        <v>360</v>
      </c>
      <c r="AX60">
        <v>67</v>
      </c>
      <c r="AY60" t="s">
        <v>72</v>
      </c>
      <c r="AZ60" t="s">
        <v>834</v>
      </c>
      <c r="BA60" t="s">
        <v>101</v>
      </c>
      <c r="BB60" t="s">
        <v>101</v>
      </c>
      <c r="BC60" t="s">
        <v>157</v>
      </c>
      <c r="BD60" t="s">
        <v>405</v>
      </c>
      <c r="BE60" t="s">
        <v>835</v>
      </c>
      <c r="BF60" t="s">
        <v>836</v>
      </c>
      <c r="BG60" t="s">
        <v>837</v>
      </c>
      <c r="BH60" t="s">
        <v>783</v>
      </c>
      <c r="BI60" t="s">
        <v>784</v>
      </c>
      <c r="BJ60" t="s">
        <v>838</v>
      </c>
      <c r="BK60" t="s">
        <v>839</v>
      </c>
      <c r="BL60" t="s">
        <v>840</v>
      </c>
      <c r="BM60" t="s">
        <v>841</v>
      </c>
      <c r="BN60" t="s">
        <v>842</v>
      </c>
      <c r="BO60" t="s">
        <v>843</v>
      </c>
      <c r="BP60" t="s">
        <v>844</v>
      </c>
      <c r="BQ60" t="s">
        <v>845</v>
      </c>
      <c r="BR60" t="s">
        <v>846</v>
      </c>
      <c r="BS60" t="s">
        <v>55</v>
      </c>
      <c r="BU60">
        <v>1.1000000000000001</v>
      </c>
      <c r="BV60">
        <v>0.64</v>
      </c>
      <c r="BW60" t="s">
        <v>847</v>
      </c>
    </row>
    <row r="61" spans="1:75" x14ac:dyDescent="0.2">
      <c r="A61">
        <v>60</v>
      </c>
      <c r="B61" t="s">
        <v>57</v>
      </c>
      <c r="C61" s="1" t="s">
        <v>756</v>
      </c>
      <c r="D61">
        <v>14.2</v>
      </c>
      <c r="E61">
        <v>914</v>
      </c>
      <c r="F61" t="s">
        <v>757</v>
      </c>
      <c r="G61">
        <v>13.36</v>
      </c>
      <c r="H61" t="s">
        <v>776</v>
      </c>
      <c r="I61">
        <v>12.75</v>
      </c>
      <c r="J61">
        <v>11.94</v>
      </c>
      <c r="K61" t="s">
        <v>848</v>
      </c>
      <c r="L61" t="s">
        <v>849</v>
      </c>
      <c r="M61">
        <v>57</v>
      </c>
      <c r="N61" t="s">
        <v>627</v>
      </c>
      <c r="O61" t="s">
        <v>64</v>
      </c>
      <c r="P61">
        <v>144</v>
      </c>
      <c r="Q61">
        <v>60</v>
      </c>
      <c r="R61" t="s">
        <v>850</v>
      </c>
      <c r="S61" t="s">
        <v>851</v>
      </c>
      <c r="T61">
        <v>4.9000000000000004</v>
      </c>
      <c r="V61" t="s">
        <v>852</v>
      </c>
      <c r="W61" t="s">
        <v>851</v>
      </c>
      <c r="X61">
        <v>4.9000000000000004</v>
      </c>
      <c r="AP61">
        <v>20</v>
      </c>
      <c r="AQ61">
        <v>3</v>
      </c>
      <c r="AR61" t="s">
        <v>98</v>
      </c>
      <c r="AS61" t="s">
        <v>70</v>
      </c>
      <c r="AT61">
        <v>8</v>
      </c>
      <c r="AU61" t="s">
        <v>315</v>
      </c>
      <c r="AV61">
        <v>4</v>
      </c>
      <c r="AW61">
        <v>422</v>
      </c>
      <c r="AX61">
        <v>185</v>
      </c>
      <c r="AY61" t="s">
        <v>72</v>
      </c>
      <c r="AZ61" t="s">
        <v>394</v>
      </c>
      <c r="BA61" t="s">
        <v>101</v>
      </c>
      <c r="BB61" t="s">
        <v>380</v>
      </c>
      <c r="BC61" t="s">
        <v>75</v>
      </c>
      <c r="BD61" t="s">
        <v>76</v>
      </c>
      <c r="BF61" t="s">
        <v>853</v>
      </c>
      <c r="BG61" t="s">
        <v>854</v>
      </c>
      <c r="BH61" t="s">
        <v>783</v>
      </c>
      <c r="BI61" t="s">
        <v>784</v>
      </c>
      <c r="BS61" t="s">
        <v>55</v>
      </c>
      <c r="BU61">
        <v>1.1000000000000001</v>
      </c>
      <c r="BV61">
        <v>0.55000000000000004</v>
      </c>
    </row>
    <row r="62" spans="1:75" x14ac:dyDescent="0.2">
      <c r="A62">
        <v>61</v>
      </c>
      <c r="B62" t="s">
        <v>57</v>
      </c>
      <c r="C62" s="1" t="s">
        <v>756</v>
      </c>
      <c r="D62">
        <v>14.2</v>
      </c>
      <c r="E62">
        <v>914</v>
      </c>
      <c r="F62" t="s">
        <v>757</v>
      </c>
      <c r="G62">
        <v>13.36</v>
      </c>
      <c r="H62" t="s">
        <v>776</v>
      </c>
      <c r="I62">
        <v>12.75</v>
      </c>
      <c r="J62">
        <v>11.94</v>
      </c>
      <c r="K62" t="s">
        <v>61</v>
      </c>
      <c r="L62" t="s">
        <v>855</v>
      </c>
      <c r="M62">
        <v>123</v>
      </c>
      <c r="N62" t="s">
        <v>640</v>
      </c>
      <c r="O62" t="s">
        <v>64</v>
      </c>
      <c r="P62">
        <v>71.099999999999994</v>
      </c>
      <c r="Q62">
        <v>0.153</v>
      </c>
      <c r="R62" t="s">
        <v>856</v>
      </c>
      <c r="S62" t="s">
        <v>220</v>
      </c>
      <c r="T62">
        <v>5.3</v>
      </c>
      <c r="V62" t="s">
        <v>857</v>
      </c>
      <c r="W62" t="s">
        <v>540</v>
      </c>
      <c r="X62">
        <v>5.5</v>
      </c>
      <c r="AP62">
        <v>20</v>
      </c>
      <c r="AQ62">
        <v>2.1</v>
      </c>
      <c r="AR62" t="s">
        <v>69</v>
      </c>
      <c r="AS62" t="s">
        <v>70</v>
      </c>
      <c r="AT62">
        <v>8</v>
      </c>
      <c r="AU62" t="s">
        <v>548</v>
      </c>
      <c r="AV62">
        <v>2</v>
      </c>
      <c r="AW62">
        <v>380</v>
      </c>
      <c r="AX62">
        <v>170</v>
      </c>
      <c r="AY62" t="s">
        <v>72</v>
      </c>
      <c r="AZ62" t="s">
        <v>73</v>
      </c>
      <c r="BA62" t="s">
        <v>74</v>
      </c>
      <c r="BC62" t="s">
        <v>75</v>
      </c>
      <c r="BD62" t="s">
        <v>76</v>
      </c>
      <c r="BF62" t="s">
        <v>858</v>
      </c>
      <c r="BG62" t="s">
        <v>859</v>
      </c>
      <c r="BH62" t="s">
        <v>783</v>
      </c>
      <c r="BI62" t="s">
        <v>784</v>
      </c>
      <c r="BJ62" t="s">
        <v>860</v>
      </c>
      <c r="BK62" t="s">
        <v>861</v>
      </c>
      <c r="BM62" t="s">
        <v>862</v>
      </c>
      <c r="BN62" t="s">
        <v>863</v>
      </c>
      <c r="BO62" t="s">
        <v>864</v>
      </c>
      <c r="BQ62" t="s">
        <v>865</v>
      </c>
      <c r="BR62" t="s">
        <v>866</v>
      </c>
      <c r="BS62" t="s">
        <v>55</v>
      </c>
      <c r="BU62">
        <v>1.1000000000000001</v>
      </c>
      <c r="BV62">
        <v>0.64</v>
      </c>
      <c r="BW62" t="s">
        <v>867</v>
      </c>
    </row>
    <row r="63" spans="1:75" x14ac:dyDescent="0.2">
      <c r="A63">
        <v>62</v>
      </c>
      <c r="B63" t="s">
        <v>57</v>
      </c>
      <c r="C63" s="1" t="s">
        <v>756</v>
      </c>
      <c r="D63">
        <v>14.2</v>
      </c>
      <c r="E63">
        <v>914</v>
      </c>
      <c r="F63" t="s">
        <v>757</v>
      </c>
      <c r="G63">
        <v>13.36</v>
      </c>
      <c r="H63" t="s">
        <v>776</v>
      </c>
      <c r="I63">
        <v>12.75</v>
      </c>
      <c r="J63">
        <v>11.94</v>
      </c>
      <c r="K63" t="s">
        <v>94</v>
      </c>
      <c r="L63" t="s">
        <v>868</v>
      </c>
      <c r="M63">
        <v>55</v>
      </c>
      <c r="N63" t="s">
        <v>240</v>
      </c>
      <c r="O63" t="s">
        <v>64</v>
      </c>
      <c r="P63">
        <v>99.3</v>
      </c>
      <c r="Q63">
        <v>0.153</v>
      </c>
      <c r="R63" t="s">
        <v>869</v>
      </c>
      <c r="S63" t="s">
        <v>432</v>
      </c>
      <c r="T63">
        <v>8.5</v>
      </c>
      <c r="V63" t="s">
        <v>870</v>
      </c>
      <c r="W63" t="s">
        <v>434</v>
      </c>
      <c r="X63">
        <v>8.6999999999999993</v>
      </c>
      <c r="AP63">
        <v>25</v>
      </c>
      <c r="AQ63">
        <v>4</v>
      </c>
      <c r="AR63" t="s">
        <v>98</v>
      </c>
      <c r="AS63" t="s">
        <v>70</v>
      </c>
      <c r="AT63">
        <v>8</v>
      </c>
      <c r="AU63" t="s">
        <v>123</v>
      </c>
      <c r="AV63">
        <v>2</v>
      </c>
      <c r="AW63">
        <v>430</v>
      </c>
      <c r="AX63">
        <v>119</v>
      </c>
      <c r="AY63" t="s">
        <v>72</v>
      </c>
      <c r="AZ63" t="s">
        <v>100</v>
      </c>
      <c r="BA63" t="s">
        <v>101</v>
      </c>
      <c r="BB63" t="s">
        <v>101</v>
      </c>
      <c r="BC63" t="s">
        <v>102</v>
      </c>
      <c r="BD63" t="s">
        <v>76</v>
      </c>
      <c r="BF63" t="s">
        <v>871</v>
      </c>
      <c r="BG63" t="s">
        <v>872</v>
      </c>
      <c r="BH63" t="s">
        <v>783</v>
      </c>
      <c r="BI63" t="s">
        <v>784</v>
      </c>
      <c r="BS63" t="s">
        <v>55</v>
      </c>
      <c r="BU63">
        <v>1.1000000000000001</v>
      </c>
      <c r="BV63">
        <v>0.84</v>
      </c>
    </row>
    <row r="64" spans="1:75" x14ac:dyDescent="0.2">
      <c r="A64">
        <v>63</v>
      </c>
      <c r="B64" t="s">
        <v>57</v>
      </c>
      <c r="C64" s="1" t="s">
        <v>756</v>
      </c>
      <c r="D64">
        <v>14.2</v>
      </c>
      <c r="E64">
        <v>914</v>
      </c>
      <c r="F64" t="s">
        <v>757</v>
      </c>
      <c r="G64">
        <v>13.36</v>
      </c>
      <c r="H64" t="s">
        <v>776</v>
      </c>
      <c r="I64">
        <v>12.75</v>
      </c>
      <c r="J64">
        <v>11.94</v>
      </c>
      <c r="K64" t="s">
        <v>581</v>
      </c>
      <c r="L64" t="s">
        <v>582</v>
      </c>
      <c r="M64">
        <v>36</v>
      </c>
      <c r="N64" t="s">
        <v>583</v>
      </c>
      <c r="O64" t="s">
        <v>64</v>
      </c>
      <c r="P64">
        <v>144</v>
      </c>
      <c r="Q64">
        <v>0.153</v>
      </c>
      <c r="R64" t="s">
        <v>873</v>
      </c>
      <c r="S64" t="s">
        <v>326</v>
      </c>
      <c r="T64">
        <v>7</v>
      </c>
      <c r="V64" t="s">
        <v>874</v>
      </c>
      <c r="W64" t="s">
        <v>213</v>
      </c>
      <c r="X64">
        <v>6.4</v>
      </c>
      <c r="AP64">
        <v>30</v>
      </c>
      <c r="AQ64">
        <v>3.3</v>
      </c>
      <c r="AR64" t="s">
        <v>193</v>
      </c>
      <c r="AS64" t="s">
        <v>70</v>
      </c>
      <c r="AT64">
        <v>8</v>
      </c>
      <c r="AU64" t="s">
        <v>587</v>
      </c>
      <c r="AV64">
        <v>2</v>
      </c>
      <c r="AW64">
        <v>400</v>
      </c>
      <c r="AZ64" t="s">
        <v>73</v>
      </c>
      <c r="BA64" t="s">
        <v>101</v>
      </c>
      <c r="BB64" t="s">
        <v>101</v>
      </c>
      <c r="BC64" t="s">
        <v>102</v>
      </c>
      <c r="BD64" t="s">
        <v>405</v>
      </c>
      <c r="BF64" t="s">
        <v>875</v>
      </c>
      <c r="BG64" t="s">
        <v>876</v>
      </c>
      <c r="BH64" t="s">
        <v>783</v>
      </c>
      <c r="BI64" t="s">
        <v>784</v>
      </c>
      <c r="BJ64" t="s">
        <v>877</v>
      </c>
      <c r="BK64" t="s">
        <v>878</v>
      </c>
      <c r="BM64" t="s">
        <v>879</v>
      </c>
      <c r="BN64" t="s">
        <v>880</v>
      </c>
      <c r="BO64" t="s">
        <v>881</v>
      </c>
      <c r="BP64" t="s">
        <v>882</v>
      </c>
      <c r="BQ64" t="s">
        <v>883</v>
      </c>
      <c r="BR64" t="s">
        <v>884</v>
      </c>
      <c r="BS64" t="s">
        <v>55</v>
      </c>
      <c r="BU64">
        <v>1.1000000000000001</v>
      </c>
      <c r="BV64">
        <v>0.84</v>
      </c>
      <c r="BW64" t="s">
        <v>885</v>
      </c>
    </row>
    <row r="65" spans="1:75" x14ac:dyDescent="0.2">
      <c r="A65">
        <v>64</v>
      </c>
      <c r="B65" t="s">
        <v>529</v>
      </c>
      <c r="C65" s="1" t="s">
        <v>886</v>
      </c>
      <c r="D65">
        <v>14.9</v>
      </c>
      <c r="E65">
        <v>137805</v>
      </c>
      <c r="F65" t="s">
        <v>887</v>
      </c>
      <c r="G65">
        <v>16.87</v>
      </c>
      <c r="H65" t="s">
        <v>888</v>
      </c>
      <c r="I65">
        <v>10.210000000000001</v>
      </c>
      <c r="J65">
        <v>9.8699999999999992</v>
      </c>
      <c r="K65" t="s">
        <v>149</v>
      </c>
      <c r="L65" t="s">
        <v>889</v>
      </c>
      <c r="M65">
        <v>24</v>
      </c>
      <c r="N65" t="s">
        <v>890</v>
      </c>
      <c r="O65" t="s">
        <v>64</v>
      </c>
      <c r="P65">
        <v>50.2</v>
      </c>
      <c r="Q65">
        <v>0.38300000000000001</v>
      </c>
      <c r="R65" t="s">
        <v>74</v>
      </c>
      <c r="S65" t="s">
        <v>74</v>
      </c>
      <c r="T65" t="s">
        <v>74</v>
      </c>
      <c r="U65" t="s">
        <v>97</v>
      </c>
      <c r="V65" t="s">
        <v>74</v>
      </c>
      <c r="W65" t="s">
        <v>74</v>
      </c>
      <c r="X65" t="s">
        <v>74</v>
      </c>
      <c r="Y65" t="s">
        <v>97</v>
      </c>
      <c r="AP65">
        <v>28</v>
      </c>
      <c r="AQ65">
        <v>2.1</v>
      </c>
      <c r="AR65" t="s">
        <v>69</v>
      </c>
      <c r="AS65" t="s">
        <v>70</v>
      </c>
      <c r="AT65">
        <v>8</v>
      </c>
      <c r="AU65" t="s">
        <v>155</v>
      </c>
      <c r="AV65">
        <v>2</v>
      </c>
      <c r="AW65">
        <v>380</v>
      </c>
      <c r="AX65">
        <v>105</v>
      </c>
      <c r="AY65" t="s">
        <v>72</v>
      </c>
      <c r="AZ65" t="s">
        <v>359</v>
      </c>
      <c r="BA65" t="s">
        <v>101</v>
      </c>
      <c r="BB65" t="s">
        <v>101</v>
      </c>
      <c r="BC65" t="s">
        <v>157</v>
      </c>
      <c r="BD65" t="s">
        <v>76</v>
      </c>
      <c r="BE65" t="s">
        <v>891</v>
      </c>
      <c r="BF65" t="s">
        <v>892</v>
      </c>
      <c r="BG65" t="s">
        <v>893</v>
      </c>
      <c r="BH65" t="s">
        <v>894</v>
      </c>
      <c r="BI65" t="s">
        <v>895</v>
      </c>
      <c r="BJ65" t="s">
        <v>896</v>
      </c>
      <c r="BK65" t="s">
        <v>897</v>
      </c>
      <c r="BL65" t="s">
        <v>898</v>
      </c>
      <c r="BM65" t="s">
        <v>899</v>
      </c>
      <c r="BN65" t="s">
        <v>900</v>
      </c>
      <c r="BO65" t="s">
        <v>901</v>
      </c>
      <c r="BP65" t="s">
        <v>902</v>
      </c>
      <c r="BQ65" t="s">
        <v>903</v>
      </c>
      <c r="BR65" t="s">
        <v>904</v>
      </c>
      <c r="BS65" t="s">
        <v>55</v>
      </c>
      <c r="BU65">
        <v>7.8</v>
      </c>
      <c r="BW65" t="s">
        <v>905</v>
      </c>
    </row>
    <row r="66" spans="1:75" x14ac:dyDescent="0.2">
      <c r="A66">
        <v>65</v>
      </c>
      <c r="B66" t="s">
        <v>529</v>
      </c>
      <c r="C66" s="1" t="s">
        <v>886</v>
      </c>
      <c r="D66">
        <v>14.9</v>
      </c>
      <c r="E66">
        <v>137805</v>
      </c>
      <c r="F66" t="s">
        <v>887</v>
      </c>
      <c r="G66">
        <v>16.87</v>
      </c>
      <c r="H66" t="s">
        <v>888</v>
      </c>
      <c r="I66">
        <v>10.210000000000001</v>
      </c>
      <c r="J66">
        <v>9.8699999999999992</v>
      </c>
      <c r="K66" t="s">
        <v>353</v>
      </c>
      <c r="L66" t="s">
        <v>906</v>
      </c>
      <c r="M66">
        <v>61</v>
      </c>
      <c r="N66" t="s">
        <v>907</v>
      </c>
      <c r="O66" t="s">
        <v>64</v>
      </c>
      <c r="P66">
        <v>15.4</v>
      </c>
      <c r="Q66">
        <v>0.38800000000000001</v>
      </c>
      <c r="R66" t="s">
        <v>74</v>
      </c>
      <c r="S66" t="s">
        <v>74</v>
      </c>
      <c r="T66" t="s">
        <v>74</v>
      </c>
      <c r="U66" t="s">
        <v>97</v>
      </c>
      <c r="V66" t="s">
        <v>74</v>
      </c>
      <c r="W66" t="s">
        <v>74</v>
      </c>
      <c r="X66" t="s">
        <v>74</v>
      </c>
      <c r="Y66" t="s">
        <v>97</v>
      </c>
      <c r="AP66">
        <v>25</v>
      </c>
      <c r="AQ66">
        <v>4</v>
      </c>
      <c r="AR66" t="s">
        <v>98</v>
      </c>
      <c r="AS66" t="s">
        <v>70</v>
      </c>
      <c r="AT66">
        <v>8</v>
      </c>
      <c r="AU66" t="s">
        <v>123</v>
      </c>
      <c r="AV66">
        <v>2</v>
      </c>
      <c r="AW66">
        <v>440</v>
      </c>
      <c r="AX66">
        <v>130</v>
      </c>
      <c r="AY66" t="s">
        <v>72</v>
      </c>
      <c r="AZ66" t="s">
        <v>359</v>
      </c>
      <c r="BA66" t="s">
        <v>101</v>
      </c>
      <c r="BB66" t="s">
        <v>101</v>
      </c>
      <c r="BC66" t="s">
        <v>75</v>
      </c>
      <c r="BD66" t="s">
        <v>76</v>
      </c>
      <c r="BF66" t="s">
        <v>908</v>
      </c>
      <c r="BG66" t="s">
        <v>909</v>
      </c>
      <c r="BH66" t="s">
        <v>894</v>
      </c>
      <c r="BI66" t="s">
        <v>895</v>
      </c>
      <c r="BJ66" t="s">
        <v>910</v>
      </c>
      <c r="BK66" t="s">
        <v>911</v>
      </c>
      <c r="BL66" t="s">
        <v>912</v>
      </c>
      <c r="BM66" t="s">
        <v>913</v>
      </c>
      <c r="BN66" t="s">
        <v>914</v>
      </c>
      <c r="BR66" t="s">
        <v>915</v>
      </c>
      <c r="BS66" t="s">
        <v>55</v>
      </c>
      <c r="BU66">
        <v>7.8</v>
      </c>
    </row>
    <row r="67" spans="1:75" x14ac:dyDescent="0.2">
      <c r="A67">
        <v>66</v>
      </c>
      <c r="B67" t="s">
        <v>57</v>
      </c>
      <c r="C67" s="1" t="s">
        <v>886</v>
      </c>
      <c r="D67">
        <v>14.9</v>
      </c>
      <c r="E67">
        <v>137805</v>
      </c>
      <c r="F67" t="s">
        <v>887</v>
      </c>
      <c r="G67">
        <v>16.87</v>
      </c>
      <c r="H67" t="s">
        <v>888</v>
      </c>
      <c r="I67">
        <v>10.210000000000001</v>
      </c>
      <c r="J67">
        <v>9.8699999999999992</v>
      </c>
      <c r="K67" t="s">
        <v>94</v>
      </c>
      <c r="L67" t="s">
        <v>916</v>
      </c>
      <c r="M67">
        <v>21</v>
      </c>
      <c r="N67" t="s">
        <v>917</v>
      </c>
      <c r="O67" t="s">
        <v>64</v>
      </c>
      <c r="P67">
        <v>32.200000000000003</v>
      </c>
      <c r="Q67">
        <v>0.38300000000000001</v>
      </c>
      <c r="R67" t="s">
        <v>918</v>
      </c>
      <c r="S67" t="s">
        <v>120</v>
      </c>
      <c r="T67">
        <v>7.9</v>
      </c>
      <c r="V67" t="s">
        <v>919</v>
      </c>
      <c r="W67" t="s">
        <v>120</v>
      </c>
      <c r="X67">
        <v>7.6</v>
      </c>
      <c r="AP67">
        <v>25</v>
      </c>
      <c r="AQ67">
        <v>2</v>
      </c>
      <c r="AR67" t="s">
        <v>98</v>
      </c>
      <c r="AS67" t="s">
        <v>70</v>
      </c>
      <c r="AT67">
        <v>8</v>
      </c>
      <c r="AU67" t="s">
        <v>123</v>
      </c>
      <c r="AV67">
        <v>2</v>
      </c>
      <c r="AW67">
        <v>410</v>
      </c>
      <c r="AX67">
        <v>125</v>
      </c>
      <c r="AY67" t="s">
        <v>72</v>
      </c>
      <c r="AZ67" t="s">
        <v>100</v>
      </c>
      <c r="BA67" t="s">
        <v>101</v>
      </c>
      <c r="BB67" t="s">
        <v>101</v>
      </c>
      <c r="BC67" t="s">
        <v>102</v>
      </c>
      <c r="BD67" t="s">
        <v>76</v>
      </c>
      <c r="BF67" t="s">
        <v>920</v>
      </c>
      <c r="BG67" t="s">
        <v>921</v>
      </c>
      <c r="BH67" t="s">
        <v>894</v>
      </c>
      <c r="BI67" t="s">
        <v>895</v>
      </c>
      <c r="BJ67" t="s">
        <v>922</v>
      </c>
      <c r="BK67" t="s">
        <v>923</v>
      </c>
      <c r="BL67" t="s">
        <v>924</v>
      </c>
      <c r="BM67" t="s">
        <v>925</v>
      </c>
      <c r="BN67" t="s">
        <v>926</v>
      </c>
      <c r="BO67" t="s">
        <v>927</v>
      </c>
      <c r="BP67" t="s">
        <v>928</v>
      </c>
      <c r="BQ67" t="s">
        <v>929</v>
      </c>
      <c r="BR67" t="s">
        <v>930</v>
      </c>
      <c r="BS67" t="s">
        <v>55</v>
      </c>
      <c r="BU67">
        <v>6.7</v>
      </c>
      <c r="BV67">
        <v>1.35</v>
      </c>
      <c r="BW67" t="s">
        <v>931</v>
      </c>
    </row>
    <row r="68" spans="1:75" x14ac:dyDescent="0.2">
      <c r="A68">
        <v>67</v>
      </c>
      <c r="B68" t="s">
        <v>57</v>
      </c>
      <c r="C68" s="1" t="s">
        <v>886</v>
      </c>
      <c r="D68">
        <v>16</v>
      </c>
      <c r="E68">
        <v>81510</v>
      </c>
      <c r="F68" t="s">
        <v>932</v>
      </c>
      <c r="G68">
        <v>19.170000000000002</v>
      </c>
      <c r="H68" t="s">
        <v>933</v>
      </c>
      <c r="I68">
        <v>11.34</v>
      </c>
      <c r="J68">
        <v>10.67</v>
      </c>
      <c r="K68" t="s">
        <v>94</v>
      </c>
      <c r="L68" t="s">
        <v>916</v>
      </c>
      <c r="M68">
        <v>21</v>
      </c>
      <c r="N68" t="s">
        <v>917</v>
      </c>
      <c r="O68" t="s">
        <v>64</v>
      </c>
      <c r="P68">
        <v>34.4</v>
      </c>
      <c r="Q68">
        <v>0.443</v>
      </c>
      <c r="R68" t="s">
        <v>934</v>
      </c>
      <c r="S68" t="s">
        <v>744</v>
      </c>
      <c r="T68">
        <v>5.0999999999999996</v>
      </c>
      <c r="V68" t="s">
        <v>935</v>
      </c>
      <c r="W68" t="s">
        <v>213</v>
      </c>
      <c r="X68">
        <v>5.6</v>
      </c>
      <c r="AP68">
        <v>25</v>
      </c>
      <c r="AQ68">
        <v>2</v>
      </c>
      <c r="AR68" t="s">
        <v>98</v>
      </c>
      <c r="AS68" t="s">
        <v>70</v>
      </c>
      <c r="AT68">
        <v>8</v>
      </c>
      <c r="AU68" t="s">
        <v>99</v>
      </c>
      <c r="AV68">
        <v>2</v>
      </c>
      <c r="AW68">
        <v>450</v>
      </c>
      <c r="AX68">
        <v>165</v>
      </c>
      <c r="AY68" t="s">
        <v>72</v>
      </c>
      <c r="AZ68" t="s">
        <v>100</v>
      </c>
      <c r="BA68" t="s">
        <v>101</v>
      </c>
      <c r="BB68" t="s">
        <v>101</v>
      </c>
      <c r="BC68" t="s">
        <v>102</v>
      </c>
      <c r="BD68" t="s">
        <v>76</v>
      </c>
      <c r="BF68" t="s">
        <v>936</v>
      </c>
      <c r="BG68" t="s">
        <v>937</v>
      </c>
      <c r="BH68" t="s">
        <v>938</v>
      </c>
      <c r="BI68" t="s">
        <v>939</v>
      </c>
      <c r="BS68" t="s">
        <v>55</v>
      </c>
      <c r="BU68">
        <v>7.8</v>
      </c>
      <c r="BV68">
        <v>0.54</v>
      </c>
    </row>
    <row r="69" spans="1:75" x14ac:dyDescent="0.2">
      <c r="A69">
        <v>68</v>
      </c>
      <c r="B69" t="s">
        <v>57</v>
      </c>
      <c r="C69" s="1" t="s">
        <v>940</v>
      </c>
      <c r="D69">
        <v>14.2</v>
      </c>
      <c r="E69">
        <v>812</v>
      </c>
      <c r="F69" t="s">
        <v>941</v>
      </c>
      <c r="G69">
        <v>15.77</v>
      </c>
      <c r="H69" t="s">
        <v>942</v>
      </c>
      <c r="I69">
        <v>14.19</v>
      </c>
      <c r="J69">
        <v>13.67</v>
      </c>
      <c r="K69" t="s">
        <v>149</v>
      </c>
      <c r="L69" t="s">
        <v>943</v>
      </c>
      <c r="M69">
        <v>66</v>
      </c>
      <c r="N69" t="s">
        <v>151</v>
      </c>
      <c r="O69" t="s">
        <v>64</v>
      </c>
      <c r="P69">
        <v>253</v>
      </c>
      <c r="R69" t="s">
        <v>944</v>
      </c>
      <c r="S69" t="s">
        <v>585</v>
      </c>
      <c r="T69">
        <v>9.4</v>
      </c>
      <c r="V69" t="s">
        <v>945</v>
      </c>
      <c r="W69" t="s">
        <v>425</v>
      </c>
      <c r="X69">
        <v>7.8</v>
      </c>
      <c r="AP69">
        <v>40</v>
      </c>
      <c r="AQ69">
        <v>2.5</v>
      </c>
      <c r="AR69" t="s">
        <v>193</v>
      </c>
      <c r="AS69" t="s">
        <v>70</v>
      </c>
      <c r="AT69">
        <v>8</v>
      </c>
      <c r="AU69" t="s">
        <v>155</v>
      </c>
      <c r="AV69">
        <v>2</v>
      </c>
      <c r="AW69">
        <v>350</v>
      </c>
      <c r="AX69">
        <v>6</v>
      </c>
      <c r="AY69" t="s">
        <v>661</v>
      </c>
      <c r="AZ69" t="s">
        <v>73</v>
      </c>
      <c r="BA69" t="s">
        <v>101</v>
      </c>
      <c r="BB69" t="s">
        <v>101</v>
      </c>
      <c r="BC69" t="s">
        <v>157</v>
      </c>
      <c r="BD69" t="s">
        <v>76</v>
      </c>
      <c r="BE69" t="s">
        <v>946</v>
      </c>
      <c r="BF69" t="s">
        <v>947</v>
      </c>
      <c r="BG69" t="s">
        <v>948</v>
      </c>
      <c r="BH69" t="s">
        <v>949</v>
      </c>
      <c r="BI69" t="s">
        <v>950</v>
      </c>
      <c r="BJ69" t="s">
        <v>951</v>
      </c>
      <c r="BK69" t="s">
        <v>952</v>
      </c>
      <c r="BL69" t="s">
        <v>953</v>
      </c>
      <c r="BM69" t="s">
        <v>954</v>
      </c>
      <c r="BN69" t="s">
        <v>955</v>
      </c>
      <c r="BO69" t="s">
        <v>956</v>
      </c>
      <c r="BP69" t="s">
        <v>957</v>
      </c>
      <c r="BQ69" t="s">
        <v>958</v>
      </c>
      <c r="BR69" t="s">
        <v>959</v>
      </c>
      <c r="BS69" t="s">
        <v>55</v>
      </c>
      <c r="BU69">
        <v>1.8</v>
      </c>
      <c r="BV69">
        <v>0.2</v>
      </c>
      <c r="BW69" t="s">
        <v>960</v>
      </c>
    </row>
    <row r="70" spans="1:75" x14ac:dyDescent="0.2">
      <c r="A70">
        <v>69</v>
      </c>
      <c r="B70" t="s">
        <v>57</v>
      </c>
      <c r="C70" s="1" t="s">
        <v>940</v>
      </c>
      <c r="D70">
        <v>19.899999999999999</v>
      </c>
      <c r="E70">
        <v>14213</v>
      </c>
      <c r="F70" t="s">
        <v>961</v>
      </c>
      <c r="G70">
        <v>18.5</v>
      </c>
      <c r="H70" t="s">
        <v>962</v>
      </c>
      <c r="I70">
        <v>13.72</v>
      </c>
      <c r="J70">
        <v>13.11</v>
      </c>
      <c r="K70" t="s">
        <v>149</v>
      </c>
      <c r="L70" t="s">
        <v>150</v>
      </c>
      <c r="M70">
        <v>66</v>
      </c>
      <c r="N70" t="s">
        <v>151</v>
      </c>
      <c r="O70" t="s">
        <v>64</v>
      </c>
      <c r="P70">
        <v>90.3</v>
      </c>
      <c r="R70" t="s">
        <v>963</v>
      </c>
      <c r="S70" t="s">
        <v>220</v>
      </c>
      <c r="T70">
        <v>6.3</v>
      </c>
      <c r="V70" t="s">
        <v>964</v>
      </c>
      <c r="W70" t="s">
        <v>191</v>
      </c>
      <c r="X70">
        <v>5.7</v>
      </c>
      <c r="AP70">
        <v>40</v>
      </c>
      <c r="AQ70">
        <v>2.5</v>
      </c>
      <c r="AR70" t="s">
        <v>193</v>
      </c>
      <c r="AS70" t="s">
        <v>70</v>
      </c>
      <c r="AT70">
        <v>8</v>
      </c>
      <c r="AU70" t="s">
        <v>155</v>
      </c>
      <c r="AV70">
        <v>2</v>
      </c>
      <c r="AW70">
        <v>380</v>
      </c>
      <c r="AX70">
        <v>60</v>
      </c>
      <c r="AY70" t="s">
        <v>661</v>
      </c>
      <c r="AZ70" t="s">
        <v>73</v>
      </c>
      <c r="BA70" t="s">
        <v>101</v>
      </c>
      <c r="BB70" t="s">
        <v>101</v>
      </c>
      <c r="BC70" t="s">
        <v>75</v>
      </c>
      <c r="BD70" t="s">
        <v>76</v>
      </c>
      <c r="BE70" t="s">
        <v>965</v>
      </c>
      <c r="BF70" t="s">
        <v>966</v>
      </c>
      <c r="BG70" t="s">
        <v>967</v>
      </c>
      <c r="BH70" t="s">
        <v>968</v>
      </c>
      <c r="BI70" t="s">
        <v>969</v>
      </c>
      <c r="BJ70" t="s">
        <v>970</v>
      </c>
      <c r="BK70" t="s">
        <v>971</v>
      </c>
      <c r="BL70" t="s">
        <v>972</v>
      </c>
      <c r="BM70" t="s">
        <v>973</v>
      </c>
      <c r="BN70" t="s">
        <v>974</v>
      </c>
      <c r="BO70" t="s">
        <v>975</v>
      </c>
      <c r="BP70" t="s">
        <v>976</v>
      </c>
      <c r="BQ70" t="s">
        <v>977</v>
      </c>
      <c r="BR70" t="s">
        <v>978</v>
      </c>
      <c r="BS70" t="s">
        <v>55</v>
      </c>
      <c r="BU70">
        <v>4.8</v>
      </c>
      <c r="BV70">
        <v>1.1000000000000001</v>
      </c>
      <c r="BW70" t="s">
        <v>979</v>
      </c>
    </row>
    <row r="71" spans="1:75" x14ac:dyDescent="0.2">
      <c r="A71">
        <v>70</v>
      </c>
      <c r="B71" t="s">
        <v>57</v>
      </c>
      <c r="C71" s="1" t="s">
        <v>980</v>
      </c>
      <c r="D71">
        <v>11.3</v>
      </c>
      <c r="E71">
        <v>125298</v>
      </c>
      <c r="F71" t="s">
        <v>981</v>
      </c>
      <c r="G71">
        <v>19.059999999999999</v>
      </c>
      <c r="H71" t="s">
        <v>982</v>
      </c>
      <c r="I71">
        <v>12.56</v>
      </c>
      <c r="J71">
        <v>11.67</v>
      </c>
      <c r="K71" t="s">
        <v>502</v>
      </c>
      <c r="L71" t="s">
        <v>983</v>
      </c>
      <c r="M71">
        <v>93</v>
      </c>
      <c r="N71" t="s">
        <v>984</v>
      </c>
      <c r="O71" t="s">
        <v>64</v>
      </c>
      <c r="P71">
        <v>112</v>
      </c>
      <c r="Q71">
        <v>1.327</v>
      </c>
      <c r="R71" t="s">
        <v>985</v>
      </c>
      <c r="S71" t="s">
        <v>787</v>
      </c>
      <c r="T71">
        <v>7.3</v>
      </c>
      <c r="V71" t="s">
        <v>986</v>
      </c>
      <c r="W71" t="s">
        <v>326</v>
      </c>
      <c r="X71">
        <v>5.4</v>
      </c>
      <c r="AP71">
        <v>20</v>
      </c>
      <c r="AQ71">
        <v>4</v>
      </c>
      <c r="AR71" t="s">
        <v>69</v>
      </c>
      <c r="AS71" t="s">
        <v>70</v>
      </c>
      <c r="AT71">
        <v>8</v>
      </c>
      <c r="AU71" t="s">
        <v>508</v>
      </c>
      <c r="AV71">
        <v>2</v>
      </c>
      <c r="AW71">
        <v>460</v>
      </c>
      <c r="AX71">
        <v>150</v>
      </c>
      <c r="AY71" t="s">
        <v>72</v>
      </c>
      <c r="AZ71" t="s">
        <v>100</v>
      </c>
      <c r="BA71" t="s">
        <v>101</v>
      </c>
      <c r="BB71" t="s">
        <v>101</v>
      </c>
      <c r="BC71" t="s">
        <v>102</v>
      </c>
      <c r="BD71" t="s">
        <v>76</v>
      </c>
      <c r="BF71" t="s">
        <v>987</v>
      </c>
      <c r="BG71" t="s">
        <v>988</v>
      </c>
      <c r="BH71" t="s">
        <v>989</v>
      </c>
      <c r="BI71" t="s">
        <v>990</v>
      </c>
      <c r="BS71" t="s">
        <v>55</v>
      </c>
      <c r="BU71">
        <v>6.5</v>
      </c>
      <c r="BV71">
        <v>3.95</v>
      </c>
    </row>
    <row r="72" spans="1:75" x14ac:dyDescent="0.2">
      <c r="A72">
        <v>71</v>
      </c>
      <c r="B72" t="s">
        <v>991</v>
      </c>
      <c r="C72" s="1" t="s">
        <v>980</v>
      </c>
      <c r="D72">
        <v>17.399999999999999</v>
      </c>
      <c r="E72">
        <v>7142</v>
      </c>
      <c r="F72" t="s">
        <v>992</v>
      </c>
      <c r="G72">
        <v>17.82</v>
      </c>
      <c r="H72" t="s">
        <v>993</v>
      </c>
      <c r="I72">
        <v>11.73</v>
      </c>
      <c r="J72">
        <v>11.34</v>
      </c>
      <c r="K72" t="s">
        <v>387</v>
      </c>
      <c r="L72" t="s">
        <v>388</v>
      </c>
      <c r="M72">
        <v>79</v>
      </c>
      <c r="N72" t="s">
        <v>389</v>
      </c>
      <c r="O72" t="s">
        <v>64</v>
      </c>
      <c r="P72">
        <v>34.4</v>
      </c>
      <c r="Q72">
        <v>0.156</v>
      </c>
      <c r="R72" t="s">
        <v>74</v>
      </c>
      <c r="S72" t="s">
        <v>74</v>
      </c>
      <c r="T72" t="s">
        <v>74</v>
      </c>
      <c r="U72" t="s">
        <v>97</v>
      </c>
      <c r="V72" t="s">
        <v>74</v>
      </c>
      <c r="W72" t="s">
        <v>74</v>
      </c>
      <c r="X72" t="s">
        <v>74</v>
      </c>
      <c r="Y72" t="s">
        <v>97</v>
      </c>
      <c r="AP72">
        <v>35</v>
      </c>
      <c r="AQ72">
        <v>7</v>
      </c>
      <c r="AR72" t="s">
        <v>69</v>
      </c>
      <c r="AS72" t="s">
        <v>392</v>
      </c>
      <c r="AT72">
        <v>8</v>
      </c>
      <c r="AU72" t="s">
        <v>994</v>
      </c>
      <c r="AV72">
        <v>4</v>
      </c>
      <c r="AW72">
        <v>430</v>
      </c>
      <c r="AX72">
        <v>20</v>
      </c>
      <c r="AY72" t="s">
        <v>72</v>
      </c>
      <c r="AZ72" t="s">
        <v>394</v>
      </c>
      <c r="BA72" t="s">
        <v>74</v>
      </c>
      <c r="BB72" t="s">
        <v>101</v>
      </c>
      <c r="BC72" t="s">
        <v>75</v>
      </c>
      <c r="BD72" t="s">
        <v>76</v>
      </c>
      <c r="BF72" t="s">
        <v>995</v>
      </c>
      <c r="BG72" t="s">
        <v>996</v>
      </c>
      <c r="BH72" t="s">
        <v>997</v>
      </c>
      <c r="BL72" t="s">
        <v>998</v>
      </c>
      <c r="BS72" t="s">
        <v>55</v>
      </c>
      <c r="BU72">
        <v>4.8</v>
      </c>
    </row>
    <row r="73" spans="1:75" x14ac:dyDescent="0.2">
      <c r="A73">
        <v>72</v>
      </c>
      <c r="B73" t="s">
        <v>57</v>
      </c>
      <c r="C73" s="1" t="s">
        <v>999</v>
      </c>
      <c r="D73">
        <v>14.6</v>
      </c>
      <c r="E73">
        <v>43254</v>
      </c>
      <c r="F73" t="s">
        <v>1000</v>
      </c>
      <c r="G73">
        <v>19.690000000000001</v>
      </c>
      <c r="H73" t="s">
        <v>1001</v>
      </c>
      <c r="I73">
        <v>11.42</v>
      </c>
      <c r="J73">
        <v>10.54</v>
      </c>
      <c r="K73" t="s">
        <v>149</v>
      </c>
      <c r="L73" t="s">
        <v>150</v>
      </c>
      <c r="M73">
        <v>66</v>
      </c>
      <c r="N73" t="s">
        <v>151</v>
      </c>
      <c r="O73" t="s">
        <v>64</v>
      </c>
      <c r="P73">
        <v>20.8</v>
      </c>
      <c r="Q73">
        <v>1.012</v>
      </c>
      <c r="R73" t="s">
        <v>1002</v>
      </c>
      <c r="S73" t="s">
        <v>585</v>
      </c>
      <c r="T73">
        <v>6.1</v>
      </c>
      <c r="U73">
        <v>24.9</v>
      </c>
      <c r="V73" t="s">
        <v>482</v>
      </c>
      <c r="W73" t="s">
        <v>483</v>
      </c>
      <c r="X73">
        <v>9.1999999999999993</v>
      </c>
      <c r="Y73">
        <v>24.4</v>
      </c>
      <c r="Z73" t="s">
        <v>480</v>
      </c>
      <c r="AA73" t="s">
        <v>481</v>
      </c>
      <c r="AB73">
        <v>2.5</v>
      </c>
      <c r="AC73">
        <v>24.9</v>
      </c>
      <c r="AD73" t="s">
        <v>482</v>
      </c>
      <c r="AE73" t="s">
        <v>483</v>
      </c>
      <c r="AF73">
        <v>9.1999999999999993</v>
      </c>
      <c r="AG73">
        <v>24.4</v>
      </c>
      <c r="AP73">
        <v>40</v>
      </c>
      <c r="AR73" t="s">
        <v>1003</v>
      </c>
      <c r="AS73" t="s">
        <v>70</v>
      </c>
      <c r="AT73">
        <v>8</v>
      </c>
      <c r="AU73" t="s">
        <v>426</v>
      </c>
      <c r="AV73">
        <v>2</v>
      </c>
      <c r="AW73">
        <v>380</v>
      </c>
      <c r="AX73">
        <v>85</v>
      </c>
      <c r="AY73" t="s">
        <v>72</v>
      </c>
      <c r="AZ73" t="s">
        <v>1004</v>
      </c>
      <c r="BA73" t="s">
        <v>101</v>
      </c>
      <c r="BB73" t="s">
        <v>101</v>
      </c>
      <c r="BC73" t="s">
        <v>157</v>
      </c>
      <c r="BD73" t="s">
        <v>76</v>
      </c>
      <c r="BE73" t="s">
        <v>1005</v>
      </c>
      <c r="BF73" t="s">
        <v>1006</v>
      </c>
      <c r="BG73" t="s">
        <v>1007</v>
      </c>
      <c r="BH73" t="s">
        <v>1008</v>
      </c>
      <c r="BI73" t="s">
        <v>1009</v>
      </c>
      <c r="BJ73" t="s">
        <v>1010</v>
      </c>
      <c r="BK73" t="s">
        <v>1011</v>
      </c>
      <c r="BL73" t="s">
        <v>1012</v>
      </c>
      <c r="BM73" t="s">
        <v>1013</v>
      </c>
      <c r="BN73" t="s">
        <v>1014</v>
      </c>
      <c r="BO73" t="s">
        <v>1015</v>
      </c>
      <c r="BP73" t="s">
        <v>1016</v>
      </c>
      <c r="BQ73" t="s">
        <v>1017</v>
      </c>
      <c r="BR73" t="s">
        <v>1018</v>
      </c>
      <c r="BS73" t="s">
        <v>55</v>
      </c>
      <c r="BU73">
        <v>8.3000000000000007</v>
      </c>
      <c r="BV73">
        <v>-10.4</v>
      </c>
      <c r="BW73" t="s">
        <v>1019</v>
      </c>
    </row>
    <row r="74" spans="1:75" x14ac:dyDescent="0.2">
      <c r="A74">
        <v>73</v>
      </c>
      <c r="B74" t="s">
        <v>57</v>
      </c>
      <c r="C74" s="1" t="s">
        <v>1020</v>
      </c>
      <c r="D74">
        <v>20.100000000000001</v>
      </c>
      <c r="E74">
        <v>31</v>
      </c>
      <c r="F74" t="s">
        <v>1021</v>
      </c>
      <c r="G74">
        <v>13.13</v>
      </c>
      <c r="H74" t="s">
        <v>1022</v>
      </c>
      <c r="I74">
        <v>13.99</v>
      </c>
      <c r="J74">
        <v>12.97</v>
      </c>
      <c r="K74" t="s">
        <v>581</v>
      </c>
      <c r="L74" t="s">
        <v>582</v>
      </c>
      <c r="M74">
        <v>36</v>
      </c>
      <c r="N74" t="s">
        <v>583</v>
      </c>
      <c r="O74" t="s">
        <v>64</v>
      </c>
      <c r="P74">
        <v>490</v>
      </c>
      <c r="Q74">
        <v>0.26600000000000001</v>
      </c>
      <c r="R74" t="s">
        <v>1023</v>
      </c>
      <c r="S74" t="s">
        <v>1024</v>
      </c>
      <c r="T74">
        <v>2.6</v>
      </c>
      <c r="V74" t="s">
        <v>1025</v>
      </c>
      <c r="W74" t="s">
        <v>1026</v>
      </c>
      <c r="X74">
        <v>4</v>
      </c>
      <c r="AP74">
        <v>30</v>
      </c>
      <c r="AQ74">
        <v>3.3</v>
      </c>
      <c r="AR74" t="s">
        <v>193</v>
      </c>
      <c r="AS74" t="s">
        <v>70</v>
      </c>
      <c r="AT74">
        <v>8</v>
      </c>
      <c r="AU74" t="s">
        <v>587</v>
      </c>
      <c r="AV74">
        <v>2</v>
      </c>
      <c r="AW74">
        <v>450</v>
      </c>
      <c r="AZ74" t="s">
        <v>73</v>
      </c>
      <c r="BA74" t="s">
        <v>101</v>
      </c>
      <c r="BB74" t="s">
        <v>101</v>
      </c>
      <c r="BC74" t="s">
        <v>157</v>
      </c>
      <c r="BD74" t="s">
        <v>484</v>
      </c>
      <c r="BF74" t="s">
        <v>1027</v>
      </c>
      <c r="BG74" t="s">
        <v>1028</v>
      </c>
      <c r="BH74" t="s">
        <v>1029</v>
      </c>
      <c r="BI74" t="s">
        <v>1030</v>
      </c>
      <c r="BJ74" t="s">
        <v>1031</v>
      </c>
      <c r="BK74" t="s">
        <v>1032</v>
      </c>
      <c r="BM74" t="s">
        <v>1033</v>
      </c>
      <c r="BN74" t="s">
        <v>1034</v>
      </c>
      <c r="BO74" t="s">
        <v>1035</v>
      </c>
      <c r="BP74" t="s">
        <v>1036</v>
      </c>
      <c r="BQ74" t="s">
        <v>1037</v>
      </c>
      <c r="BR74" t="s">
        <v>1038</v>
      </c>
      <c r="BS74" t="s">
        <v>55</v>
      </c>
      <c r="BU74">
        <v>0.4</v>
      </c>
      <c r="BV74">
        <v>-0.27</v>
      </c>
      <c r="BW74" t="s">
        <v>1039</v>
      </c>
    </row>
    <row r="75" spans="1:75" x14ac:dyDescent="0.2">
      <c r="A75">
        <v>74</v>
      </c>
      <c r="B75" t="s">
        <v>57</v>
      </c>
      <c r="C75" s="1" t="s">
        <v>1040</v>
      </c>
      <c r="D75">
        <v>16.7</v>
      </c>
      <c r="E75">
        <v>1342</v>
      </c>
      <c r="F75" t="s">
        <v>1041</v>
      </c>
      <c r="G75">
        <v>13.82</v>
      </c>
      <c r="H75" t="s">
        <v>1042</v>
      </c>
      <c r="I75">
        <v>14.34</v>
      </c>
      <c r="J75">
        <v>13.88</v>
      </c>
      <c r="K75" t="s">
        <v>502</v>
      </c>
      <c r="L75" t="s">
        <v>1043</v>
      </c>
      <c r="M75">
        <v>102</v>
      </c>
      <c r="N75" t="s">
        <v>984</v>
      </c>
      <c r="O75" t="s">
        <v>64</v>
      </c>
      <c r="P75">
        <v>144</v>
      </c>
      <c r="Q75">
        <v>0.30499999999999999</v>
      </c>
      <c r="R75" t="s">
        <v>1044</v>
      </c>
      <c r="S75" t="s">
        <v>1045</v>
      </c>
      <c r="T75">
        <v>2.2000000000000002</v>
      </c>
      <c r="V75" t="s">
        <v>1046</v>
      </c>
      <c r="W75" t="s">
        <v>289</v>
      </c>
      <c r="X75">
        <v>2.7</v>
      </c>
      <c r="AP75">
        <v>20</v>
      </c>
      <c r="AQ75">
        <v>3.3</v>
      </c>
      <c r="AR75" t="s">
        <v>69</v>
      </c>
      <c r="AS75" t="s">
        <v>70</v>
      </c>
      <c r="AT75">
        <v>8</v>
      </c>
      <c r="AU75" t="s">
        <v>674</v>
      </c>
      <c r="AV75">
        <v>2</v>
      </c>
      <c r="AW75">
        <v>559</v>
      </c>
      <c r="AX75">
        <v>156</v>
      </c>
      <c r="AY75" t="s">
        <v>72</v>
      </c>
      <c r="AZ75" t="s">
        <v>100</v>
      </c>
      <c r="BA75" t="s">
        <v>101</v>
      </c>
      <c r="BB75" t="s">
        <v>101</v>
      </c>
      <c r="BC75" t="s">
        <v>102</v>
      </c>
      <c r="BD75" t="s">
        <v>405</v>
      </c>
      <c r="BF75" t="s">
        <v>1047</v>
      </c>
      <c r="BG75" t="s">
        <v>1048</v>
      </c>
      <c r="BH75" t="s">
        <v>1049</v>
      </c>
      <c r="BI75" t="s">
        <v>1050</v>
      </c>
      <c r="BS75" t="s">
        <v>55</v>
      </c>
      <c r="BU75">
        <v>0.5</v>
      </c>
      <c r="BV75">
        <v>-0.46</v>
      </c>
    </row>
    <row r="76" spans="1:75" x14ac:dyDescent="0.2">
      <c r="A76">
        <v>75</v>
      </c>
      <c r="B76" t="s">
        <v>57</v>
      </c>
      <c r="C76" s="1" t="s">
        <v>1051</v>
      </c>
      <c r="D76">
        <v>11.9</v>
      </c>
      <c r="E76">
        <v>141313</v>
      </c>
      <c r="F76" t="s">
        <v>1052</v>
      </c>
      <c r="G76">
        <v>18.34</v>
      </c>
      <c r="H76" t="s">
        <v>1053</v>
      </c>
      <c r="I76">
        <v>13.43</v>
      </c>
      <c r="J76">
        <v>12.68</v>
      </c>
      <c r="K76" t="s">
        <v>149</v>
      </c>
      <c r="L76" t="s">
        <v>150</v>
      </c>
      <c r="M76">
        <v>66</v>
      </c>
      <c r="N76" t="s">
        <v>151</v>
      </c>
      <c r="O76" t="s">
        <v>64</v>
      </c>
      <c r="P76">
        <v>197</v>
      </c>
      <c r="R76" t="s">
        <v>1054</v>
      </c>
      <c r="S76" t="s">
        <v>213</v>
      </c>
      <c r="T76">
        <v>8.5</v>
      </c>
      <c r="V76" t="s">
        <v>1055</v>
      </c>
      <c r="W76" t="s">
        <v>402</v>
      </c>
      <c r="X76">
        <v>9.6999999999999993</v>
      </c>
      <c r="AP76">
        <v>40</v>
      </c>
      <c r="AR76" t="s">
        <v>1003</v>
      </c>
      <c r="AS76" t="s">
        <v>70</v>
      </c>
      <c r="AT76">
        <v>8</v>
      </c>
      <c r="AU76" t="s">
        <v>1056</v>
      </c>
      <c r="AV76">
        <v>2</v>
      </c>
      <c r="AW76">
        <v>290</v>
      </c>
      <c r="AX76">
        <v>0</v>
      </c>
      <c r="AY76" t="s">
        <v>661</v>
      </c>
      <c r="AZ76" t="s">
        <v>1004</v>
      </c>
      <c r="BA76" t="s">
        <v>101</v>
      </c>
      <c r="BB76" t="s">
        <v>101</v>
      </c>
      <c r="BC76" t="s">
        <v>157</v>
      </c>
      <c r="BD76" t="s">
        <v>76</v>
      </c>
      <c r="BE76" t="s">
        <v>1057</v>
      </c>
      <c r="BF76" t="s">
        <v>1058</v>
      </c>
      <c r="BG76" t="s">
        <v>1059</v>
      </c>
      <c r="BH76" t="s">
        <v>1060</v>
      </c>
      <c r="BI76" t="s">
        <v>1061</v>
      </c>
      <c r="BJ76" t="s">
        <v>1062</v>
      </c>
      <c r="BK76" t="s">
        <v>1063</v>
      </c>
      <c r="BL76" t="s">
        <v>1064</v>
      </c>
      <c r="BM76" t="s">
        <v>1065</v>
      </c>
      <c r="BN76" t="s">
        <v>1066</v>
      </c>
      <c r="BO76" t="s">
        <v>1067</v>
      </c>
      <c r="BQ76" t="s">
        <v>1068</v>
      </c>
      <c r="BR76" t="s">
        <v>1069</v>
      </c>
      <c r="BS76" t="s">
        <v>55</v>
      </c>
      <c r="BU76">
        <v>4.9000000000000004</v>
      </c>
      <c r="BV76">
        <v>1</v>
      </c>
      <c r="BW76" t="s">
        <v>1070</v>
      </c>
    </row>
    <row r="77" spans="1:75" x14ac:dyDescent="0.2">
      <c r="A77">
        <v>76</v>
      </c>
      <c r="B77" t="s">
        <v>57</v>
      </c>
      <c r="C77" s="1" t="s">
        <v>1071</v>
      </c>
      <c r="D77">
        <v>13.1</v>
      </c>
      <c r="E77">
        <v>759</v>
      </c>
      <c r="F77" t="s">
        <v>1072</v>
      </c>
      <c r="G77">
        <v>15.49</v>
      </c>
      <c r="H77" t="s">
        <v>1073</v>
      </c>
      <c r="I77">
        <v>13.71</v>
      </c>
      <c r="J77">
        <v>13.35</v>
      </c>
      <c r="K77" t="s">
        <v>502</v>
      </c>
      <c r="L77" t="s">
        <v>1074</v>
      </c>
      <c r="M77">
        <v>35</v>
      </c>
      <c r="N77" t="s">
        <v>1075</v>
      </c>
      <c r="O77" t="s">
        <v>64</v>
      </c>
      <c r="P77">
        <v>202</v>
      </c>
      <c r="Q77">
        <v>0.2</v>
      </c>
      <c r="R77" t="s">
        <v>1076</v>
      </c>
      <c r="S77" t="s">
        <v>744</v>
      </c>
      <c r="T77">
        <v>8</v>
      </c>
      <c r="V77" t="s">
        <v>1077</v>
      </c>
      <c r="W77" t="s">
        <v>724</v>
      </c>
      <c r="X77">
        <v>7.8</v>
      </c>
      <c r="AP77">
        <v>20</v>
      </c>
      <c r="AQ77">
        <v>3.3</v>
      </c>
      <c r="AR77" t="s">
        <v>69</v>
      </c>
      <c r="AS77" t="s">
        <v>70</v>
      </c>
      <c r="AT77">
        <v>8</v>
      </c>
      <c r="AU77" t="s">
        <v>674</v>
      </c>
      <c r="AV77">
        <v>2</v>
      </c>
      <c r="AW77">
        <v>475</v>
      </c>
      <c r="AX77">
        <v>156</v>
      </c>
      <c r="AY77" t="s">
        <v>72</v>
      </c>
      <c r="AZ77" t="s">
        <v>100</v>
      </c>
      <c r="BA77" t="s">
        <v>101</v>
      </c>
      <c r="BB77" t="s">
        <v>101</v>
      </c>
      <c r="BC77" t="s">
        <v>102</v>
      </c>
      <c r="BD77" t="s">
        <v>76</v>
      </c>
      <c r="BF77" t="s">
        <v>1078</v>
      </c>
      <c r="BG77" t="s">
        <v>1079</v>
      </c>
      <c r="BH77" t="s">
        <v>1080</v>
      </c>
      <c r="BI77" t="s">
        <v>1081</v>
      </c>
      <c r="BS77" t="s">
        <v>55</v>
      </c>
      <c r="BU77">
        <v>2</v>
      </c>
      <c r="BV77">
        <v>1.9</v>
      </c>
    </row>
    <row r="78" spans="1:75" x14ac:dyDescent="0.2">
      <c r="A78">
        <v>77</v>
      </c>
      <c r="B78" t="s">
        <v>57</v>
      </c>
      <c r="C78" s="1" t="s">
        <v>1071</v>
      </c>
      <c r="D78">
        <v>16.899999999999999</v>
      </c>
      <c r="E78">
        <v>140</v>
      </c>
      <c r="F78" t="s">
        <v>1082</v>
      </c>
      <c r="G78">
        <v>13.24</v>
      </c>
      <c r="H78" t="s">
        <v>1083</v>
      </c>
      <c r="I78">
        <v>12.61</v>
      </c>
      <c r="J78">
        <v>11.77</v>
      </c>
      <c r="K78" t="s">
        <v>335</v>
      </c>
      <c r="L78" t="s">
        <v>533</v>
      </c>
      <c r="M78">
        <v>55</v>
      </c>
      <c r="N78" t="s">
        <v>534</v>
      </c>
      <c r="O78" t="s">
        <v>64</v>
      </c>
      <c r="P78">
        <v>71.8</v>
      </c>
      <c r="Q78">
        <v>0.41599999999999998</v>
      </c>
      <c r="R78" t="s">
        <v>1084</v>
      </c>
      <c r="S78" t="s">
        <v>222</v>
      </c>
      <c r="T78">
        <v>6.1</v>
      </c>
      <c r="U78">
        <v>81.3</v>
      </c>
      <c r="V78" t="s">
        <v>1085</v>
      </c>
      <c r="W78" t="s">
        <v>540</v>
      </c>
      <c r="X78">
        <v>5.7</v>
      </c>
      <c r="AP78">
        <v>25</v>
      </c>
      <c r="AQ78">
        <v>3</v>
      </c>
      <c r="AR78" t="s">
        <v>98</v>
      </c>
      <c r="AS78" t="s">
        <v>70</v>
      </c>
      <c r="AT78">
        <v>8</v>
      </c>
      <c r="AU78" t="s">
        <v>788</v>
      </c>
      <c r="AV78">
        <v>2</v>
      </c>
      <c r="AW78">
        <v>400</v>
      </c>
      <c r="AX78">
        <v>89</v>
      </c>
      <c r="AY78" t="s">
        <v>72</v>
      </c>
      <c r="BA78" t="s">
        <v>101</v>
      </c>
      <c r="BB78" t="s">
        <v>101</v>
      </c>
      <c r="BC78" t="s">
        <v>102</v>
      </c>
      <c r="BD78" t="s">
        <v>76</v>
      </c>
      <c r="BF78" t="s">
        <v>1086</v>
      </c>
      <c r="BG78" t="s">
        <v>1087</v>
      </c>
      <c r="BH78" t="s">
        <v>1088</v>
      </c>
      <c r="BI78" t="s">
        <v>1089</v>
      </c>
      <c r="BJ78" t="s">
        <v>1090</v>
      </c>
      <c r="BK78" t="s">
        <v>1091</v>
      </c>
      <c r="BL78" t="s">
        <v>1092</v>
      </c>
      <c r="BQ78" t="s">
        <v>1093</v>
      </c>
      <c r="BR78" t="s">
        <v>1094</v>
      </c>
      <c r="BS78" t="s">
        <v>55</v>
      </c>
      <c r="BU78">
        <v>1.1000000000000001</v>
      </c>
      <c r="BV78">
        <v>2</v>
      </c>
      <c r="BW78" t="s">
        <v>1095</v>
      </c>
    </row>
    <row r="79" spans="1:75" x14ac:dyDescent="0.2">
      <c r="A79">
        <v>78</v>
      </c>
      <c r="B79" t="s">
        <v>57</v>
      </c>
      <c r="C79" s="1" t="s">
        <v>1071</v>
      </c>
      <c r="D79">
        <v>16.899999999999999</v>
      </c>
      <c r="E79">
        <v>140</v>
      </c>
      <c r="F79" t="s">
        <v>1082</v>
      </c>
      <c r="H79" t="s">
        <v>1083</v>
      </c>
      <c r="K79" t="s">
        <v>848</v>
      </c>
      <c r="L79" t="s">
        <v>1096</v>
      </c>
      <c r="M79">
        <v>254</v>
      </c>
      <c r="N79" t="s">
        <v>1097</v>
      </c>
      <c r="O79" t="s">
        <v>64</v>
      </c>
      <c r="P79">
        <v>124</v>
      </c>
      <c r="Q79">
        <v>60</v>
      </c>
      <c r="R79" t="s">
        <v>1098</v>
      </c>
      <c r="S79" t="s">
        <v>1099</v>
      </c>
      <c r="T79">
        <v>2.2999999999999998</v>
      </c>
      <c r="V79" t="s">
        <v>1100</v>
      </c>
      <c r="W79" t="s">
        <v>1101</v>
      </c>
      <c r="X79">
        <v>3.8</v>
      </c>
      <c r="AP79">
        <v>20</v>
      </c>
      <c r="AQ79">
        <v>3</v>
      </c>
      <c r="AR79" t="s">
        <v>98</v>
      </c>
      <c r="AS79" t="s">
        <v>70</v>
      </c>
      <c r="AT79">
        <v>8</v>
      </c>
      <c r="AU79" t="s">
        <v>315</v>
      </c>
      <c r="AV79">
        <v>4</v>
      </c>
      <c r="AW79">
        <v>345</v>
      </c>
      <c r="AX79">
        <v>172</v>
      </c>
      <c r="AY79" t="s">
        <v>72</v>
      </c>
      <c r="AZ79" t="s">
        <v>394</v>
      </c>
      <c r="BA79" t="s">
        <v>101</v>
      </c>
      <c r="BB79" t="s">
        <v>380</v>
      </c>
      <c r="BC79" t="s">
        <v>75</v>
      </c>
      <c r="BD79" t="s">
        <v>76</v>
      </c>
      <c r="BF79" t="s">
        <v>1102</v>
      </c>
      <c r="BG79" t="s">
        <v>1103</v>
      </c>
      <c r="BH79" t="s">
        <v>1088</v>
      </c>
      <c r="BI79" t="s">
        <v>1089</v>
      </c>
      <c r="BJ79" t="s">
        <v>1104</v>
      </c>
      <c r="BK79" t="s">
        <v>1105</v>
      </c>
      <c r="BM79" t="s">
        <v>1106</v>
      </c>
      <c r="BN79" t="s">
        <v>1107</v>
      </c>
      <c r="BQ79" t="s">
        <v>1108</v>
      </c>
      <c r="BS79" t="s">
        <v>55</v>
      </c>
      <c r="BU79">
        <v>1.1000000000000001</v>
      </c>
      <c r="BV79">
        <v>2.33</v>
      </c>
      <c r="BW79" t="s">
        <v>1109</v>
      </c>
    </row>
    <row r="80" spans="1:75" x14ac:dyDescent="0.2">
      <c r="A80">
        <v>79</v>
      </c>
      <c r="B80" t="s">
        <v>57</v>
      </c>
      <c r="C80" s="1" t="s">
        <v>1071</v>
      </c>
      <c r="D80">
        <v>20.399999999999999</v>
      </c>
      <c r="E80">
        <v>448</v>
      </c>
      <c r="F80" t="s">
        <v>1110</v>
      </c>
      <c r="G80">
        <v>16.46</v>
      </c>
      <c r="H80" t="s">
        <v>1111</v>
      </c>
      <c r="I80">
        <v>13.6</v>
      </c>
      <c r="J80">
        <v>13.13</v>
      </c>
      <c r="K80" t="s">
        <v>149</v>
      </c>
      <c r="L80" t="s">
        <v>150</v>
      </c>
      <c r="M80">
        <v>66</v>
      </c>
      <c r="N80" t="s">
        <v>151</v>
      </c>
      <c r="O80" t="s">
        <v>64</v>
      </c>
      <c r="P80">
        <v>202</v>
      </c>
      <c r="R80" t="s">
        <v>1112</v>
      </c>
      <c r="S80" t="s">
        <v>1113</v>
      </c>
      <c r="T80">
        <v>4.4000000000000004</v>
      </c>
      <c r="V80" t="s">
        <v>1114</v>
      </c>
      <c r="W80" t="s">
        <v>425</v>
      </c>
      <c r="X80">
        <v>6.1</v>
      </c>
      <c r="AP80">
        <v>40</v>
      </c>
      <c r="AR80" t="s">
        <v>69</v>
      </c>
      <c r="AS80" t="s">
        <v>70</v>
      </c>
      <c r="AT80">
        <v>8</v>
      </c>
      <c r="AU80" t="s">
        <v>155</v>
      </c>
      <c r="AV80">
        <v>2</v>
      </c>
      <c r="AW80">
        <v>330</v>
      </c>
      <c r="AX80">
        <v>33</v>
      </c>
      <c r="AY80" t="s">
        <v>661</v>
      </c>
      <c r="AZ80" t="s">
        <v>100</v>
      </c>
      <c r="BA80" t="s">
        <v>101</v>
      </c>
      <c r="BB80" t="s">
        <v>101</v>
      </c>
      <c r="BC80" t="s">
        <v>157</v>
      </c>
      <c r="BD80" t="s">
        <v>484</v>
      </c>
      <c r="BE80" t="s">
        <v>1115</v>
      </c>
      <c r="BF80" t="s">
        <v>1116</v>
      </c>
      <c r="BG80" t="s">
        <v>1117</v>
      </c>
      <c r="BH80" t="s">
        <v>1118</v>
      </c>
      <c r="BI80" t="s">
        <v>1119</v>
      </c>
      <c r="BJ80" t="s">
        <v>1120</v>
      </c>
      <c r="BK80" t="s">
        <v>1121</v>
      </c>
      <c r="BL80" t="s">
        <v>1122</v>
      </c>
      <c r="BM80" t="s">
        <v>1123</v>
      </c>
      <c r="BN80" t="s">
        <v>1124</v>
      </c>
      <c r="BQ80" t="s">
        <v>1125</v>
      </c>
      <c r="BR80" t="s">
        <v>1126</v>
      </c>
      <c r="BS80" t="s">
        <v>55</v>
      </c>
      <c r="BU80">
        <v>2.9</v>
      </c>
      <c r="BV80">
        <v>1.49</v>
      </c>
      <c r="BW80" t="s">
        <v>1127</v>
      </c>
    </row>
    <row r="81" spans="1:75" x14ac:dyDescent="0.2">
      <c r="A81">
        <v>80</v>
      </c>
      <c r="B81" t="s">
        <v>57</v>
      </c>
      <c r="C81" s="1" t="s">
        <v>1128</v>
      </c>
      <c r="D81">
        <v>20</v>
      </c>
      <c r="E81">
        <v>41681</v>
      </c>
      <c r="F81" t="s">
        <v>1129</v>
      </c>
      <c r="G81">
        <v>20.13</v>
      </c>
      <c r="H81" t="s">
        <v>1130</v>
      </c>
      <c r="I81">
        <v>13.22</v>
      </c>
      <c r="J81">
        <v>12.56</v>
      </c>
      <c r="K81" t="s">
        <v>1131</v>
      </c>
      <c r="L81" t="s">
        <v>1132</v>
      </c>
      <c r="M81">
        <v>105</v>
      </c>
      <c r="N81" t="s">
        <v>1133</v>
      </c>
      <c r="O81" t="s">
        <v>64</v>
      </c>
      <c r="P81">
        <v>62.4</v>
      </c>
      <c r="Q81">
        <v>0.32700000000000001</v>
      </c>
      <c r="R81" t="s">
        <v>1134</v>
      </c>
      <c r="S81" t="s">
        <v>585</v>
      </c>
      <c r="T81">
        <v>5.0999999999999996</v>
      </c>
      <c r="U81">
        <v>74.5</v>
      </c>
      <c r="V81" t="s">
        <v>1135</v>
      </c>
      <c r="W81" t="s">
        <v>140</v>
      </c>
      <c r="X81">
        <v>5.8</v>
      </c>
      <c r="Y81">
        <v>70.8</v>
      </c>
      <c r="AP81">
        <v>35</v>
      </c>
      <c r="AQ81">
        <v>1.9</v>
      </c>
      <c r="AR81" t="s">
        <v>69</v>
      </c>
      <c r="AS81" t="s">
        <v>1136</v>
      </c>
      <c r="AT81">
        <v>8</v>
      </c>
      <c r="AU81" t="s">
        <v>1137</v>
      </c>
      <c r="AV81">
        <v>2</v>
      </c>
      <c r="AW81">
        <v>470</v>
      </c>
      <c r="AX81">
        <v>10</v>
      </c>
      <c r="AY81" t="s">
        <v>72</v>
      </c>
      <c r="AZ81" t="s">
        <v>100</v>
      </c>
      <c r="BA81" t="s">
        <v>101</v>
      </c>
      <c r="BB81" t="s">
        <v>380</v>
      </c>
      <c r="BC81" t="s">
        <v>75</v>
      </c>
      <c r="BD81" t="s">
        <v>76</v>
      </c>
      <c r="BF81" t="s">
        <v>1138</v>
      </c>
      <c r="BG81" t="s">
        <v>1139</v>
      </c>
      <c r="BH81" t="s">
        <v>1140</v>
      </c>
      <c r="BI81" t="s">
        <v>1141</v>
      </c>
      <c r="BJ81" t="s">
        <v>1142</v>
      </c>
      <c r="BM81" t="s">
        <v>1143</v>
      </c>
      <c r="BN81" t="s">
        <v>1144</v>
      </c>
      <c r="BO81" t="s">
        <v>1145</v>
      </c>
      <c r="BP81" t="s">
        <v>1146</v>
      </c>
      <c r="BQ81" t="s">
        <v>1147</v>
      </c>
      <c r="BS81" t="s">
        <v>55</v>
      </c>
      <c r="BU81">
        <v>6.9</v>
      </c>
      <c r="BV81">
        <v>1.38</v>
      </c>
      <c r="BW81" t="s">
        <v>1148</v>
      </c>
    </row>
    <row r="82" spans="1:75" x14ac:dyDescent="0.2">
      <c r="A82">
        <v>81</v>
      </c>
      <c r="B82" t="s">
        <v>57</v>
      </c>
      <c r="C82" s="1" t="s">
        <v>1128</v>
      </c>
      <c r="D82">
        <v>20.399999999999999</v>
      </c>
      <c r="E82">
        <v>846</v>
      </c>
      <c r="F82" t="s">
        <v>1149</v>
      </c>
      <c r="G82">
        <v>16.98</v>
      </c>
      <c r="H82" t="s">
        <v>1150</v>
      </c>
      <c r="I82">
        <v>13.14</v>
      </c>
      <c r="J82">
        <v>12.44</v>
      </c>
      <c r="K82" t="s">
        <v>502</v>
      </c>
      <c r="L82" t="s">
        <v>1151</v>
      </c>
      <c r="M82">
        <v>40</v>
      </c>
      <c r="N82" t="s">
        <v>1152</v>
      </c>
      <c r="O82" t="s">
        <v>64</v>
      </c>
      <c r="P82">
        <v>202</v>
      </c>
      <c r="Q82">
        <v>0.114</v>
      </c>
      <c r="R82" t="s">
        <v>1153</v>
      </c>
      <c r="S82" t="s">
        <v>1154</v>
      </c>
      <c r="T82">
        <v>4</v>
      </c>
      <c r="V82" t="s">
        <v>1155</v>
      </c>
      <c r="W82" t="s">
        <v>1156</v>
      </c>
      <c r="X82">
        <v>3.4</v>
      </c>
      <c r="AP82">
        <v>20</v>
      </c>
      <c r="AQ82">
        <v>3.3</v>
      </c>
      <c r="AR82" t="s">
        <v>69</v>
      </c>
      <c r="AS82" t="s">
        <v>70</v>
      </c>
      <c r="AT82">
        <v>8</v>
      </c>
      <c r="AU82" t="s">
        <v>674</v>
      </c>
      <c r="AV82">
        <v>2</v>
      </c>
      <c r="AW82">
        <v>475</v>
      </c>
      <c r="AX82">
        <v>0</v>
      </c>
      <c r="AY82" t="s">
        <v>72</v>
      </c>
      <c r="AZ82" t="s">
        <v>100</v>
      </c>
      <c r="BA82" t="s">
        <v>101</v>
      </c>
      <c r="BB82" t="s">
        <v>101</v>
      </c>
      <c r="BC82" t="s">
        <v>102</v>
      </c>
      <c r="BD82" t="s">
        <v>76</v>
      </c>
      <c r="BF82" t="s">
        <v>1157</v>
      </c>
      <c r="BG82" t="s">
        <v>1158</v>
      </c>
      <c r="BH82" t="s">
        <v>1159</v>
      </c>
      <c r="BI82" t="s">
        <v>1160</v>
      </c>
      <c r="BS82" t="s">
        <v>55</v>
      </c>
      <c r="BU82">
        <v>3.9</v>
      </c>
      <c r="BV82">
        <v>0.88</v>
      </c>
    </row>
    <row r="83" spans="1:75" x14ac:dyDescent="0.2">
      <c r="A83">
        <v>82</v>
      </c>
      <c r="B83" t="s">
        <v>57</v>
      </c>
      <c r="C83" s="1" t="s">
        <v>1161</v>
      </c>
      <c r="D83">
        <v>10.199999999999999</v>
      </c>
      <c r="E83">
        <v>540</v>
      </c>
      <c r="F83" t="s">
        <v>1162</v>
      </c>
      <c r="G83">
        <v>13.92</v>
      </c>
      <c r="H83" t="s">
        <v>1163</v>
      </c>
      <c r="I83">
        <v>12.65</v>
      </c>
      <c r="J83">
        <v>11.93</v>
      </c>
      <c r="K83" t="s">
        <v>387</v>
      </c>
      <c r="L83" t="s">
        <v>1164</v>
      </c>
      <c r="M83">
        <v>90</v>
      </c>
      <c r="N83" t="s">
        <v>1165</v>
      </c>
      <c r="O83" t="s">
        <v>64</v>
      </c>
      <c r="P83">
        <v>99.3</v>
      </c>
      <c r="Q83">
        <v>0.47</v>
      </c>
      <c r="R83" t="s">
        <v>1166</v>
      </c>
      <c r="S83" t="s">
        <v>660</v>
      </c>
      <c r="T83">
        <v>3.6</v>
      </c>
      <c r="V83" t="s">
        <v>1167</v>
      </c>
      <c r="W83" t="s">
        <v>109</v>
      </c>
      <c r="X83">
        <v>3.4</v>
      </c>
      <c r="AP83">
        <v>20</v>
      </c>
      <c r="AQ83">
        <v>2.1</v>
      </c>
      <c r="AR83" t="s">
        <v>69</v>
      </c>
      <c r="AS83" t="s">
        <v>70</v>
      </c>
      <c r="AT83">
        <v>8</v>
      </c>
      <c r="AU83" t="s">
        <v>548</v>
      </c>
      <c r="AV83">
        <v>2</v>
      </c>
      <c r="AW83">
        <v>380</v>
      </c>
      <c r="AX83">
        <v>41</v>
      </c>
      <c r="AY83" t="s">
        <v>1168</v>
      </c>
      <c r="AZ83" t="s">
        <v>73</v>
      </c>
      <c r="BA83" t="s">
        <v>74</v>
      </c>
      <c r="BC83" t="s">
        <v>75</v>
      </c>
      <c r="BD83" t="s">
        <v>76</v>
      </c>
      <c r="BF83" t="s">
        <v>1169</v>
      </c>
      <c r="BG83" t="s">
        <v>1170</v>
      </c>
      <c r="BH83" t="s">
        <v>1171</v>
      </c>
      <c r="BI83" t="s">
        <v>1172</v>
      </c>
      <c r="BS83" t="s">
        <v>55</v>
      </c>
      <c r="BU83">
        <v>1.6</v>
      </c>
      <c r="BV83">
        <v>0.28000000000000003</v>
      </c>
    </row>
    <row r="84" spans="1:75" x14ac:dyDescent="0.2">
      <c r="A84">
        <v>83</v>
      </c>
      <c r="B84" t="s">
        <v>57</v>
      </c>
      <c r="C84" s="1" t="s">
        <v>1161</v>
      </c>
      <c r="D84">
        <v>10.199999999999999</v>
      </c>
      <c r="E84">
        <v>540</v>
      </c>
      <c r="F84" t="s">
        <v>1162</v>
      </c>
      <c r="G84">
        <v>13.92</v>
      </c>
      <c r="H84" t="s">
        <v>1163</v>
      </c>
      <c r="I84">
        <v>12.65</v>
      </c>
      <c r="J84">
        <v>11.93</v>
      </c>
      <c r="K84" t="s">
        <v>502</v>
      </c>
      <c r="L84" t="s">
        <v>1173</v>
      </c>
      <c r="M84">
        <v>93</v>
      </c>
      <c r="N84" t="s">
        <v>984</v>
      </c>
      <c r="O84" t="s">
        <v>64</v>
      </c>
      <c r="P84">
        <v>112</v>
      </c>
      <c r="Q84">
        <v>0.47</v>
      </c>
      <c r="R84" t="s">
        <v>1174</v>
      </c>
      <c r="S84" t="s">
        <v>833</v>
      </c>
      <c r="T84">
        <v>6.3</v>
      </c>
      <c r="U84">
        <v>73.400000000000006</v>
      </c>
      <c r="V84" t="s">
        <v>1175</v>
      </c>
      <c r="W84" t="s">
        <v>744</v>
      </c>
      <c r="X84">
        <v>4.7</v>
      </c>
      <c r="Z84" t="s">
        <v>1176</v>
      </c>
      <c r="AA84" t="s">
        <v>700</v>
      </c>
      <c r="AB84">
        <v>2.9</v>
      </c>
      <c r="AC84">
        <v>59.1</v>
      </c>
      <c r="AD84" t="s">
        <v>1177</v>
      </c>
      <c r="AE84" t="s">
        <v>250</v>
      </c>
      <c r="AF84">
        <v>3.3</v>
      </c>
      <c r="AG84">
        <v>51.8</v>
      </c>
      <c r="AP84">
        <v>20</v>
      </c>
      <c r="AQ84">
        <v>3.3</v>
      </c>
      <c r="AR84" t="s">
        <v>69</v>
      </c>
      <c r="AS84" t="s">
        <v>70</v>
      </c>
      <c r="AT84">
        <v>8</v>
      </c>
      <c r="AU84" t="s">
        <v>674</v>
      </c>
      <c r="AV84">
        <v>2</v>
      </c>
      <c r="AW84">
        <v>419</v>
      </c>
      <c r="AX84">
        <v>171</v>
      </c>
      <c r="AY84" t="s">
        <v>72</v>
      </c>
      <c r="AZ84" t="s">
        <v>100</v>
      </c>
      <c r="BA84" t="s">
        <v>101</v>
      </c>
      <c r="BB84" t="s">
        <v>101</v>
      </c>
      <c r="BC84" t="s">
        <v>75</v>
      </c>
      <c r="BD84" t="s">
        <v>76</v>
      </c>
      <c r="BF84" t="s">
        <v>1178</v>
      </c>
      <c r="BG84" t="s">
        <v>1179</v>
      </c>
      <c r="BH84" t="s">
        <v>1171</v>
      </c>
      <c r="BI84" t="s">
        <v>1172</v>
      </c>
      <c r="BJ84" t="s">
        <v>1180</v>
      </c>
      <c r="BK84" t="s">
        <v>1181</v>
      </c>
      <c r="BL84" t="s">
        <v>1182</v>
      </c>
      <c r="BM84" t="s">
        <v>1183</v>
      </c>
      <c r="BN84" t="s">
        <v>1184</v>
      </c>
      <c r="BO84" t="s">
        <v>1185</v>
      </c>
      <c r="BQ84" t="s">
        <v>1186</v>
      </c>
      <c r="BR84" t="s">
        <v>1187</v>
      </c>
      <c r="BS84" t="s">
        <v>55</v>
      </c>
      <c r="BU84">
        <v>1.6</v>
      </c>
      <c r="BV84">
        <v>0.6</v>
      </c>
      <c r="BW84" t="s">
        <v>1188</v>
      </c>
    </row>
    <row r="85" spans="1:75" x14ac:dyDescent="0.2">
      <c r="A85">
        <v>84</v>
      </c>
      <c r="B85" t="s">
        <v>57</v>
      </c>
      <c r="C85" s="1" t="s">
        <v>1161</v>
      </c>
      <c r="D85">
        <v>10.199999999999999</v>
      </c>
      <c r="E85">
        <v>540</v>
      </c>
      <c r="F85" t="s">
        <v>1162</v>
      </c>
      <c r="G85">
        <v>13.92</v>
      </c>
      <c r="H85" t="s">
        <v>1163</v>
      </c>
      <c r="I85">
        <v>12.65</v>
      </c>
      <c r="J85">
        <v>11.93</v>
      </c>
      <c r="K85" t="s">
        <v>1189</v>
      </c>
      <c r="L85" t="s">
        <v>1190</v>
      </c>
      <c r="M85">
        <v>16</v>
      </c>
      <c r="N85" t="s">
        <v>1191</v>
      </c>
      <c r="O85" t="s">
        <v>64</v>
      </c>
      <c r="P85">
        <v>77.3</v>
      </c>
      <c r="Q85">
        <v>0.47</v>
      </c>
      <c r="R85" t="s">
        <v>1192</v>
      </c>
      <c r="S85" t="s">
        <v>287</v>
      </c>
      <c r="T85">
        <v>3.4</v>
      </c>
      <c r="V85" t="s">
        <v>1193</v>
      </c>
      <c r="W85" t="s">
        <v>328</v>
      </c>
      <c r="X85">
        <v>4.4000000000000004</v>
      </c>
      <c r="Z85" t="s">
        <v>480</v>
      </c>
      <c r="AA85" t="s">
        <v>481</v>
      </c>
      <c r="AB85">
        <v>2.5</v>
      </c>
      <c r="AC85">
        <v>24.9</v>
      </c>
      <c r="AD85" t="s">
        <v>482</v>
      </c>
      <c r="AE85" t="s">
        <v>483</v>
      </c>
      <c r="AF85">
        <v>9.1999999999999993</v>
      </c>
      <c r="AG85">
        <v>24.4</v>
      </c>
      <c r="AP85">
        <v>20</v>
      </c>
      <c r="AQ85">
        <v>3</v>
      </c>
      <c r="AR85" t="s">
        <v>69</v>
      </c>
      <c r="AS85" t="s">
        <v>70</v>
      </c>
      <c r="AT85">
        <v>8</v>
      </c>
      <c r="AU85" t="s">
        <v>123</v>
      </c>
      <c r="AV85">
        <v>2</v>
      </c>
      <c r="AW85">
        <v>400</v>
      </c>
      <c r="AX85">
        <v>103</v>
      </c>
      <c r="AY85" t="s">
        <v>72</v>
      </c>
      <c r="AZ85" t="s">
        <v>1194</v>
      </c>
      <c r="BA85" t="s">
        <v>101</v>
      </c>
      <c r="BB85" t="s">
        <v>101</v>
      </c>
      <c r="BC85" t="s">
        <v>75</v>
      </c>
      <c r="BD85" t="s">
        <v>76</v>
      </c>
      <c r="BF85" t="s">
        <v>1195</v>
      </c>
      <c r="BG85" t="s">
        <v>1196</v>
      </c>
      <c r="BH85" t="s">
        <v>1171</v>
      </c>
      <c r="BI85" t="s">
        <v>1172</v>
      </c>
      <c r="BJ85" t="s">
        <v>1197</v>
      </c>
      <c r="BK85" t="s">
        <v>1198</v>
      </c>
      <c r="BL85" t="s">
        <v>1199</v>
      </c>
      <c r="BM85" t="s">
        <v>1200</v>
      </c>
      <c r="BN85" t="s">
        <v>1201</v>
      </c>
      <c r="BQ85" t="s">
        <v>1202</v>
      </c>
      <c r="BR85" t="s">
        <v>1203</v>
      </c>
      <c r="BS85" t="s">
        <v>55</v>
      </c>
      <c r="BU85">
        <v>1.6</v>
      </c>
      <c r="BV85">
        <v>0.63</v>
      </c>
      <c r="BW85" t="s">
        <v>1204</v>
      </c>
    </row>
    <row r="86" spans="1:75" x14ac:dyDescent="0.2">
      <c r="A86">
        <v>85</v>
      </c>
      <c r="B86" t="s">
        <v>57</v>
      </c>
      <c r="C86" s="1" t="s">
        <v>1161</v>
      </c>
      <c r="D86">
        <v>18.399999999999999</v>
      </c>
      <c r="E86">
        <v>797</v>
      </c>
      <c r="F86" t="s">
        <v>1205</v>
      </c>
      <c r="G86">
        <v>14.11</v>
      </c>
      <c r="H86" t="s">
        <v>1206</v>
      </c>
      <c r="I86">
        <v>13.68</v>
      </c>
      <c r="J86">
        <v>13.06</v>
      </c>
      <c r="K86" t="s">
        <v>581</v>
      </c>
      <c r="L86" t="s">
        <v>582</v>
      </c>
      <c r="M86">
        <v>36</v>
      </c>
      <c r="N86" t="s">
        <v>583</v>
      </c>
      <c r="O86" t="s">
        <v>64</v>
      </c>
      <c r="P86">
        <v>202</v>
      </c>
      <c r="Q86">
        <v>0.21099999999999999</v>
      </c>
      <c r="R86" t="s">
        <v>1207</v>
      </c>
      <c r="S86" t="s">
        <v>658</v>
      </c>
      <c r="T86">
        <v>5.0999999999999996</v>
      </c>
      <c r="V86" t="s">
        <v>1208</v>
      </c>
      <c r="W86" t="s">
        <v>1209</v>
      </c>
      <c r="X86">
        <v>4.4000000000000004</v>
      </c>
      <c r="AP86">
        <v>30</v>
      </c>
      <c r="AQ86">
        <v>3.3</v>
      </c>
      <c r="AR86" t="s">
        <v>193</v>
      </c>
      <c r="AS86" t="s">
        <v>70</v>
      </c>
      <c r="AT86">
        <v>8</v>
      </c>
      <c r="AU86" t="s">
        <v>587</v>
      </c>
      <c r="AV86">
        <v>2</v>
      </c>
      <c r="AW86">
        <v>432</v>
      </c>
      <c r="AZ86" t="s">
        <v>73</v>
      </c>
      <c r="BA86" t="s">
        <v>101</v>
      </c>
      <c r="BB86" t="s">
        <v>101</v>
      </c>
      <c r="BC86" t="s">
        <v>102</v>
      </c>
      <c r="BD86" t="s">
        <v>1210</v>
      </c>
      <c r="BF86" t="s">
        <v>1211</v>
      </c>
      <c r="BG86" t="s">
        <v>1212</v>
      </c>
      <c r="BH86" t="s">
        <v>1213</v>
      </c>
      <c r="BI86" t="s">
        <v>1214</v>
      </c>
      <c r="BJ86" t="s">
        <v>1215</v>
      </c>
      <c r="BK86" t="s">
        <v>1216</v>
      </c>
      <c r="BM86" t="s">
        <v>1217</v>
      </c>
      <c r="BN86" t="s">
        <v>1218</v>
      </c>
      <c r="BO86" t="s">
        <v>1219</v>
      </c>
      <c r="BP86" t="s">
        <v>1220</v>
      </c>
      <c r="BQ86" t="s">
        <v>1221</v>
      </c>
      <c r="BR86" t="s">
        <v>1222</v>
      </c>
      <c r="BS86" t="s">
        <v>55</v>
      </c>
      <c r="BU86">
        <v>1</v>
      </c>
      <c r="BV86">
        <v>-7.0000000000000007E-2</v>
      </c>
      <c r="BW86" t="s">
        <v>1223</v>
      </c>
    </row>
    <row r="87" spans="1:75" x14ac:dyDescent="0.2">
      <c r="A87">
        <v>86</v>
      </c>
      <c r="B87" t="s">
        <v>57</v>
      </c>
      <c r="C87" s="1" t="s">
        <v>1224</v>
      </c>
      <c r="D87">
        <v>10.6</v>
      </c>
      <c r="E87">
        <v>627</v>
      </c>
      <c r="F87" t="s">
        <v>1225</v>
      </c>
      <c r="G87">
        <v>14.57</v>
      </c>
      <c r="H87" t="s">
        <v>1226</v>
      </c>
      <c r="I87">
        <v>13.93</v>
      </c>
      <c r="J87">
        <v>12.88</v>
      </c>
      <c r="K87" t="s">
        <v>1227</v>
      </c>
      <c r="L87" t="s">
        <v>388</v>
      </c>
      <c r="M87">
        <v>79</v>
      </c>
      <c r="N87" t="s">
        <v>389</v>
      </c>
      <c r="O87" t="s">
        <v>64</v>
      </c>
      <c r="P87">
        <v>338.3</v>
      </c>
      <c r="Q87">
        <v>0.34200000000000003</v>
      </c>
      <c r="R87" t="s">
        <v>1228</v>
      </c>
      <c r="S87" t="s">
        <v>1229</v>
      </c>
      <c r="T87">
        <v>9.6</v>
      </c>
      <c r="V87" t="s">
        <v>1230</v>
      </c>
      <c r="W87" t="s">
        <v>1231</v>
      </c>
      <c r="X87">
        <v>5.9</v>
      </c>
      <c r="AP87">
        <v>35</v>
      </c>
      <c r="AQ87">
        <v>7</v>
      </c>
      <c r="AR87" t="s">
        <v>69</v>
      </c>
      <c r="AS87" t="s">
        <v>392</v>
      </c>
      <c r="AT87">
        <v>8</v>
      </c>
      <c r="AU87" t="s">
        <v>994</v>
      </c>
      <c r="AV87">
        <v>4</v>
      </c>
      <c r="AW87">
        <v>490</v>
      </c>
      <c r="AX87">
        <v>20</v>
      </c>
      <c r="AY87" t="s">
        <v>72</v>
      </c>
      <c r="AZ87" t="s">
        <v>394</v>
      </c>
      <c r="BA87" t="s">
        <v>74</v>
      </c>
      <c r="BB87" t="s">
        <v>101</v>
      </c>
      <c r="BC87" t="s">
        <v>75</v>
      </c>
      <c r="BD87" t="s">
        <v>76</v>
      </c>
      <c r="BF87" t="s">
        <v>1232</v>
      </c>
      <c r="BG87" t="s">
        <v>1233</v>
      </c>
      <c r="BH87" t="s">
        <v>1234</v>
      </c>
      <c r="BI87" t="s">
        <v>1235</v>
      </c>
      <c r="BL87" t="s">
        <v>1236</v>
      </c>
      <c r="BS87" t="s">
        <v>55</v>
      </c>
      <c r="BU87">
        <v>1.1000000000000001</v>
      </c>
      <c r="BV87">
        <v>1.02</v>
      </c>
    </row>
    <row r="88" spans="1:75" x14ac:dyDescent="0.2">
      <c r="A88">
        <v>87</v>
      </c>
      <c r="B88" t="s">
        <v>57</v>
      </c>
      <c r="C88" s="1" t="s">
        <v>1224</v>
      </c>
      <c r="D88">
        <v>10.6</v>
      </c>
      <c r="E88">
        <v>627</v>
      </c>
      <c r="F88" t="s">
        <v>1225</v>
      </c>
      <c r="G88">
        <v>14.57</v>
      </c>
      <c r="H88" t="s">
        <v>1226</v>
      </c>
      <c r="I88">
        <v>13.93</v>
      </c>
      <c r="J88">
        <v>12.88</v>
      </c>
      <c r="K88" t="s">
        <v>1237</v>
      </c>
      <c r="L88" t="s">
        <v>1238</v>
      </c>
      <c r="M88">
        <v>182</v>
      </c>
      <c r="N88" t="s">
        <v>1239</v>
      </c>
      <c r="O88" t="s">
        <v>64</v>
      </c>
      <c r="P88">
        <v>490</v>
      </c>
      <c r="Q88">
        <v>0.34200000000000003</v>
      </c>
      <c r="R88" t="s">
        <v>1240</v>
      </c>
      <c r="S88" t="s">
        <v>1241</v>
      </c>
      <c r="T88">
        <v>7.1</v>
      </c>
      <c r="V88" t="s">
        <v>1242</v>
      </c>
      <c r="W88" t="s">
        <v>1243</v>
      </c>
      <c r="X88">
        <v>7</v>
      </c>
      <c r="AP88">
        <v>40</v>
      </c>
      <c r="AQ88">
        <v>1.8</v>
      </c>
      <c r="AR88" t="s">
        <v>193</v>
      </c>
      <c r="AS88" t="s">
        <v>70</v>
      </c>
      <c r="AT88">
        <v>8</v>
      </c>
      <c r="AU88" t="s">
        <v>1244</v>
      </c>
      <c r="AV88">
        <v>2</v>
      </c>
      <c r="AW88">
        <v>330</v>
      </c>
      <c r="AX88">
        <v>100</v>
      </c>
      <c r="AY88" t="s">
        <v>72</v>
      </c>
      <c r="AZ88" t="s">
        <v>100</v>
      </c>
      <c r="BA88" t="s">
        <v>101</v>
      </c>
      <c r="BB88" t="s">
        <v>101</v>
      </c>
      <c r="BC88" t="s">
        <v>75</v>
      </c>
      <c r="BD88" t="s">
        <v>76</v>
      </c>
      <c r="BF88" t="s">
        <v>1245</v>
      </c>
      <c r="BG88" t="s">
        <v>1246</v>
      </c>
      <c r="BH88" t="s">
        <v>1234</v>
      </c>
      <c r="BI88" t="s">
        <v>1235</v>
      </c>
      <c r="BM88" t="s">
        <v>1247</v>
      </c>
      <c r="BN88" t="s">
        <v>1248</v>
      </c>
      <c r="BO88" t="s">
        <v>1249</v>
      </c>
      <c r="BP88" t="s">
        <v>1250</v>
      </c>
      <c r="BQ88" t="s">
        <v>1251</v>
      </c>
      <c r="BR88" t="s">
        <v>1252</v>
      </c>
      <c r="BS88" t="s">
        <v>55</v>
      </c>
      <c r="BU88">
        <v>1.1000000000000001</v>
      </c>
      <c r="BV88">
        <v>0.66</v>
      </c>
      <c r="BW88" t="s">
        <v>1253</v>
      </c>
    </row>
    <row r="89" spans="1:75" x14ac:dyDescent="0.2">
      <c r="A89">
        <v>88</v>
      </c>
      <c r="B89" t="s">
        <v>529</v>
      </c>
      <c r="C89" s="1" t="s">
        <v>1224</v>
      </c>
      <c r="D89">
        <v>10.6</v>
      </c>
      <c r="E89">
        <v>627</v>
      </c>
      <c r="F89" t="s">
        <v>1225</v>
      </c>
      <c r="G89">
        <v>14.56</v>
      </c>
      <c r="H89" t="s">
        <v>1226</v>
      </c>
      <c r="I89">
        <v>13.93</v>
      </c>
      <c r="J89">
        <v>12.88</v>
      </c>
      <c r="K89" t="s">
        <v>335</v>
      </c>
      <c r="L89" t="s">
        <v>533</v>
      </c>
      <c r="M89">
        <v>55</v>
      </c>
      <c r="N89" t="s">
        <v>534</v>
      </c>
      <c r="O89" t="s">
        <v>64</v>
      </c>
      <c r="P89">
        <v>253</v>
      </c>
      <c r="Q89">
        <v>0.34200000000000003</v>
      </c>
      <c r="R89" t="s">
        <v>74</v>
      </c>
      <c r="S89" t="s">
        <v>74</v>
      </c>
      <c r="T89" t="s">
        <v>74</v>
      </c>
      <c r="U89" t="s">
        <v>97</v>
      </c>
      <c r="V89" t="s">
        <v>74</v>
      </c>
      <c r="W89" t="s">
        <v>74</v>
      </c>
      <c r="X89" t="s">
        <v>74</v>
      </c>
      <c r="Y89" t="s">
        <v>97</v>
      </c>
      <c r="AP89">
        <v>25</v>
      </c>
      <c r="AQ89">
        <v>3</v>
      </c>
      <c r="AR89" t="s">
        <v>98</v>
      </c>
      <c r="AS89" t="s">
        <v>70</v>
      </c>
      <c r="AT89">
        <v>8</v>
      </c>
      <c r="AU89" t="s">
        <v>788</v>
      </c>
      <c r="AV89">
        <v>2</v>
      </c>
      <c r="AW89">
        <v>400</v>
      </c>
      <c r="AX89">
        <v>40</v>
      </c>
      <c r="AY89" t="s">
        <v>72</v>
      </c>
      <c r="AZ89" t="s">
        <v>100</v>
      </c>
      <c r="BA89" t="s">
        <v>101</v>
      </c>
      <c r="BB89" t="s">
        <v>101</v>
      </c>
      <c r="BC89" t="s">
        <v>102</v>
      </c>
      <c r="BD89" t="s">
        <v>76</v>
      </c>
      <c r="BF89" t="s">
        <v>1254</v>
      </c>
      <c r="BG89" t="s">
        <v>1255</v>
      </c>
      <c r="BH89" t="s">
        <v>1234</v>
      </c>
      <c r="BI89" t="s">
        <v>1235</v>
      </c>
      <c r="BL89" t="s">
        <v>1092</v>
      </c>
      <c r="BS89" t="s">
        <v>55</v>
      </c>
      <c r="BU89">
        <v>1.1000000000000001</v>
      </c>
    </row>
    <row r="90" spans="1:75" x14ac:dyDescent="0.2">
      <c r="A90">
        <v>89</v>
      </c>
      <c r="B90" t="s">
        <v>57</v>
      </c>
      <c r="C90" s="1" t="s">
        <v>1224</v>
      </c>
      <c r="D90">
        <v>10.6</v>
      </c>
      <c r="E90">
        <v>627</v>
      </c>
      <c r="F90" t="s">
        <v>1225</v>
      </c>
      <c r="G90">
        <v>14.57</v>
      </c>
      <c r="H90" t="s">
        <v>1226</v>
      </c>
      <c r="I90">
        <v>13.93</v>
      </c>
      <c r="J90">
        <v>12.88</v>
      </c>
      <c r="K90" t="s">
        <v>502</v>
      </c>
      <c r="L90" t="s">
        <v>1256</v>
      </c>
      <c r="M90">
        <v>24</v>
      </c>
      <c r="N90" t="s">
        <v>1257</v>
      </c>
      <c r="O90" t="s">
        <v>64</v>
      </c>
      <c r="P90">
        <v>327</v>
      </c>
      <c r="Q90">
        <v>0.34200000000000003</v>
      </c>
      <c r="R90" t="s">
        <v>1258</v>
      </c>
      <c r="S90" t="s">
        <v>423</v>
      </c>
      <c r="T90">
        <v>7.6</v>
      </c>
      <c r="V90" t="s">
        <v>1259</v>
      </c>
      <c r="W90" t="s">
        <v>1154</v>
      </c>
      <c r="X90">
        <v>5.6</v>
      </c>
      <c r="AP90">
        <v>20</v>
      </c>
      <c r="AQ90">
        <v>3.3</v>
      </c>
      <c r="AR90" t="s">
        <v>69</v>
      </c>
      <c r="AS90" t="s">
        <v>70</v>
      </c>
      <c r="AT90">
        <v>8</v>
      </c>
      <c r="AU90" t="s">
        <v>508</v>
      </c>
      <c r="AV90">
        <v>2</v>
      </c>
      <c r="AW90">
        <v>447</v>
      </c>
      <c r="AX90">
        <v>171</v>
      </c>
      <c r="AY90" t="s">
        <v>72</v>
      </c>
      <c r="AZ90" t="s">
        <v>100</v>
      </c>
      <c r="BA90" t="s">
        <v>101</v>
      </c>
      <c r="BB90" t="s">
        <v>101</v>
      </c>
      <c r="BC90" t="s">
        <v>75</v>
      </c>
      <c r="BD90" t="s">
        <v>76</v>
      </c>
      <c r="BF90" t="s">
        <v>1260</v>
      </c>
      <c r="BG90" t="s">
        <v>1261</v>
      </c>
      <c r="BH90" t="s">
        <v>1234</v>
      </c>
      <c r="BI90" t="s">
        <v>1235</v>
      </c>
      <c r="BS90" t="s">
        <v>55</v>
      </c>
      <c r="BU90">
        <v>1.1000000000000001</v>
      </c>
      <c r="BV90">
        <v>0.87</v>
      </c>
    </row>
    <row r="91" spans="1:75" x14ac:dyDescent="0.2">
      <c r="A91">
        <v>90</v>
      </c>
      <c r="B91" t="s">
        <v>57</v>
      </c>
      <c r="C91" s="1" t="s">
        <v>1262</v>
      </c>
      <c r="D91">
        <v>9.6999999999999993</v>
      </c>
      <c r="E91">
        <v>335</v>
      </c>
      <c r="F91" t="s">
        <v>1263</v>
      </c>
      <c r="G91">
        <v>14.17</v>
      </c>
      <c r="H91" t="s">
        <v>1264</v>
      </c>
      <c r="I91">
        <v>12.3</v>
      </c>
      <c r="J91">
        <v>11.83</v>
      </c>
      <c r="K91" t="s">
        <v>353</v>
      </c>
      <c r="L91" t="s">
        <v>354</v>
      </c>
      <c r="M91">
        <v>274</v>
      </c>
      <c r="N91" t="s">
        <v>355</v>
      </c>
      <c r="O91" t="s">
        <v>64</v>
      </c>
      <c r="P91">
        <v>246</v>
      </c>
      <c r="Q91">
        <v>0.124</v>
      </c>
      <c r="R91" t="s">
        <v>1265</v>
      </c>
      <c r="S91" t="s">
        <v>250</v>
      </c>
      <c r="T91">
        <v>5.3</v>
      </c>
      <c r="V91" t="s">
        <v>1266</v>
      </c>
      <c r="W91" t="s">
        <v>1267</v>
      </c>
      <c r="X91">
        <v>4.9000000000000004</v>
      </c>
      <c r="AP91">
        <v>25</v>
      </c>
      <c r="AQ91">
        <v>4</v>
      </c>
      <c r="AR91" t="s">
        <v>98</v>
      </c>
      <c r="AS91" t="s">
        <v>70</v>
      </c>
      <c r="AT91">
        <v>8</v>
      </c>
      <c r="AU91" t="s">
        <v>358</v>
      </c>
      <c r="AV91">
        <v>2</v>
      </c>
      <c r="AW91">
        <v>320</v>
      </c>
      <c r="AX91">
        <v>0</v>
      </c>
      <c r="AY91" t="s">
        <v>72</v>
      </c>
      <c r="AZ91" t="s">
        <v>359</v>
      </c>
      <c r="BA91" t="s">
        <v>101</v>
      </c>
      <c r="BB91" t="s">
        <v>101</v>
      </c>
      <c r="BC91" t="s">
        <v>75</v>
      </c>
      <c r="BD91" t="s">
        <v>76</v>
      </c>
      <c r="BF91" t="s">
        <v>1268</v>
      </c>
      <c r="BG91" t="s">
        <v>1269</v>
      </c>
      <c r="BH91" t="s">
        <v>1270</v>
      </c>
      <c r="BI91" t="s">
        <v>1271</v>
      </c>
      <c r="BS91" t="s">
        <v>55</v>
      </c>
      <c r="BU91">
        <v>2</v>
      </c>
      <c r="BV91">
        <v>1.1200000000000001</v>
      </c>
    </row>
    <row r="92" spans="1:75" x14ac:dyDescent="0.2">
      <c r="A92">
        <v>91</v>
      </c>
      <c r="B92" t="s">
        <v>529</v>
      </c>
      <c r="C92" s="1" t="s">
        <v>1262</v>
      </c>
      <c r="D92">
        <v>16.7</v>
      </c>
      <c r="E92">
        <v>5332</v>
      </c>
      <c r="F92" t="s">
        <v>1272</v>
      </c>
      <c r="G92">
        <v>14.47</v>
      </c>
      <c r="H92" t="s">
        <v>1273</v>
      </c>
      <c r="I92">
        <v>9.92</v>
      </c>
      <c r="J92">
        <v>9.23</v>
      </c>
      <c r="K92" t="s">
        <v>387</v>
      </c>
      <c r="L92" t="s">
        <v>388</v>
      </c>
      <c r="M92">
        <v>79</v>
      </c>
      <c r="N92" t="s">
        <v>389</v>
      </c>
      <c r="O92" t="s">
        <v>64</v>
      </c>
      <c r="P92">
        <v>35.799999999999997</v>
      </c>
      <c r="Q92">
        <v>0.46</v>
      </c>
      <c r="R92" t="s">
        <v>74</v>
      </c>
      <c r="S92" t="s">
        <v>74</v>
      </c>
      <c r="T92" t="s">
        <v>74</v>
      </c>
      <c r="U92" t="s">
        <v>97</v>
      </c>
      <c r="V92" t="s">
        <v>74</v>
      </c>
      <c r="W92" t="s">
        <v>74</v>
      </c>
      <c r="X92" t="s">
        <v>74</v>
      </c>
      <c r="Y92" t="s">
        <v>97</v>
      </c>
      <c r="AP92">
        <v>35</v>
      </c>
      <c r="AQ92">
        <v>7</v>
      </c>
      <c r="AR92" t="s">
        <v>69</v>
      </c>
      <c r="AS92" t="s">
        <v>392</v>
      </c>
      <c r="AT92">
        <v>8</v>
      </c>
      <c r="AU92" t="s">
        <v>994</v>
      </c>
      <c r="AV92">
        <v>4</v>
      </c>
      <c r="AW92">
        <v>440</v>
      </c>
      <c r="AX92">
        <v>20</v>
      </c>
      <c r="AY92" t="s">
        <v>72</v>
      </c>
      <c r="AZ92" t="s">
        <v>394</v>
      </c>
      <c r="BA92" t="s">
        <v>74</v>
      </c>
      <c r="BB92" t="s">
        <v>101</v>
      </c>
      <c r="BC92" t="s">
        <v>75</v>
      </c>
      <c r="BD92" t="s">
        <v>76</v>
      </c>
      <c r="BF92" t="s">
        <v>1274</v>
      </c>
      <c r="BG92" t="s">
        <v>1275</v>
      </c>
      <c r="BH92" t="s">
        <v>1276</v>
      </c>
      <c r="BI92" t="s">
        <v>1277</v>
      </c>
      <c r="BS92" t="s">
        <v>55</v>
      </c>
      <c r="BU92">
        <v>5.4</v>
      </c>
    </row>
    <row r="93" spans="1:75" x14ac:dyDescent="0.2">
      <c r="A93">
        <v>92</v>
      </c>
      <c r="B93" t="s">
        <v>57</v>
      </c>
      <c r="C93" s="1" t="s">
        <v>1262</v>
      </c>
      <c r="D93">
        <v>16.7</v>
      </c>
      <c r="E93">
        <v>5332</v>
      </c>
      <c r="F93" t="s">
        <v>1272</v>
      </c>
      <c r="G93">
        <v>14.46</v>
      </c>
      <c r="H93" t="s">
        <v>1273</v>
      </c>
      <c r="I93">
        <v>9.92</v>
      </c>
      <c r="J93">
        <v>9.23</v>
      </c>
      <c r="K93" t="s">
        <v>61</v>
      </c>
      <c r="L93" t="s">
        <v>1278</v>
      </c>
      <c r="M93">
        <v>120</v>
      </c>
      <c r="N93" t="s">
        <v>640</v>
      </c>
      <c r="O93" t="s">
        <v>64</v>
      </c>
      <c r="P93">
        <v>40.1</v>
      </c>
      <c r="Q93">
        <v>0.439</v>
      </c>
      <c r="R93" t="s">
        <v>1279</v>
      </c>
      <c r="S93" t="s">
        <v>341</v>
      </c>
      <c r="T93">
        <v>5.9</v>
      </c>
      <c r="V93" t="s">
        <v>1280</v>
      </c>
      <c r="W93" t="s">
        <v>154</v>
      </c>
      <c r="X93">
        <v>4.7</v>
      </c>
      <c r="AP93">
        <v>20</v>
      </c>
      <c r="AQ93">
        <v>4.0999999999999996</v>
      </c>
      <c r="AR93" t="s">
        <v>69</v>
      </c>
      <c r="AS93" t="s">
        <v>70</v>
      </c>
      <c r="AT93">
        <v>8</v>
      </c>
      <c r="AU93" t="s">
        <v>548</v>
      </c>
      <c r="AV93">
        <v>2</v>
      </c>
      <c r="AW93">
        <v>400</v>
      </c>
      <c r="AX93">
        <v>41</v>
      </c>
      <c r="AY93" t="s">
        <v>1168</v>
      </c>
      <c r="AZ93" t="s">
        <v>73</v>
      </c>
      <c r="BA93" t="s">
        <v>74</v>
      </c>
      <c r="BC93" t="s">
        <v>75</v>
      </c>
      <c r="BD93" t="s">
        <v>76</v>
      </c>
      <c r="BF93" t="s">
        <v>1281</v>
      </c>
      <c r="BG93" t="s">
        <v>1282</v>
      </c>
      <c r="BH93" t="s">
        <v>1276</v>
      </c>
      <c r="BI93" t="s">
        <v>1277</v>
      </c>
      <c r="BJ93" t="s">
        <v>1283</v>
      </c>
      <c r="BK93" t="s">
        <v>1284</v>
      </c>
      <c r="BM93" t="s">
        <v>1285</v>
      </c>
      <c r="BN93" t="s">
        <v>1286</v>
      </c>
      <c r="BQ93" t="s">
        <v>1287</v>
      </c>
      <c r="BS93" t="s">
        <v>55</v>
      </c>
      <c r="BU93">
        <v>4.5999999999999996</v>
      </c>
      <c r="BV93">
        <v>0.72</v>
      </c>
      <c r="BW93" t="s">
        <v>1288</v>
      </c>
    </row>
    <row r="94" spans="1:75" x14ac:dyDescent="0.2">
      <c r="A94">
        <v>93</v>
      </c>
      <c r="B94" t="s">
        <v>57</v>
      </c>
      <c r="C94" s="1" t="s">
        <v>1262</v>
      </c>
      <c r="D94">
        <v>16.7</v>
      </c>
      <c r="E94">
        <v>5332</v>
      </c>
      <c r="F94" t="s">
        <v>1272</v>
      </c>
      <c r="G94">
        <v>14.47</v>
      </c>
      <c r="H94" t="s">
        <v>1273</v>
      </c>
      <c r="I94">
        <v>9.92</v>
      </c>
      <c r="J94">
        <v>9.23</v>
      </c>
      <c r="K94" t="s">
        <v>502</v>
      </c>
      <c r="L94" t="s">
        <v>1289</v>
      </c>
      <c r="M94">
        <v>131</v>
      </c>
      <c r="N94" t="s">
        <v>1290</v>
      </c>
      <c r="O94" t="s">
        <v>64</v>
      </c>
      <c r="P94">
        <v>25.6</v>
      </c>
      <c r="Q94">
        <v>0.46</v>
      </c>
      <c r="R94" t="s">
        <v>1291</v>
      </c>
      <c r="S94" t="s">
        <v>122</v>
      </c>
      <c r="T94">
        <v>4.4000000000000004</v>
      </c>
      <c r="V94" t="s">
        <v>1292</v>
      </c>
      <c r="W94" t="s">
        <v>341</v>
      </c>
      <c r="X94">
        <v>4.0999999999999996</v>
      </c>
      <c r="AP94">
        <v>20</v>
      </c>
      <c r="AQ94">
        <v>3.3</v>
      </c>
      <c r="AR94" t="s">
        <v>69</v>
      </c>
      <c r="AS94" t="s">
        <v>70</v>
      </c>
      <c r="AT94">
        <v>8</v>
      </c>
      <c r="AU94" t="s">
        <v>123</v>
      </c>
      <c r="AV94">
        <v>2</v>
      </c>
      <c r="AW94">
        <v>433</v>
      </c>
      <c r="AX94">
        <v>52</v>
      </c>
      <c r="AY94" t="s">
        <v>1168</v>
      </c>
      <c r="AZ94" t="s">
        <v>100</v>
      </c>
      <c r="BA94" t="s">
        <v>101</v>
      </c>
      <c r="BB94" t="s">
        <v>101</v>
      </c>
      <c r="BC94" t="s">
        <v>75</v>
      </c>
      <c r="BD94" t="s">
        <v>76</v>
      </c>
      <c r="BF94" t="s">
        <v>1293</v>
      </c>
      <c r="BG94" t="s">
        <v>1294</v>
      </c>
      <c r="BH94" t="s">
        <v>1276</v>
      </c>
      <c r="BI94" t="s">
        <v>1277</v>
      </c>
      <c r="BJ94" t="s">
        <v>1295</v>
      </c>
      <c r="BK94" t="s">
        <v>1296</v>
      </c>
      <c r="BL94" t="s">
        <v>1297</v>
      </c>
      <c r="BM94" t="s">
        <v>1298</v>
      </c>
      <c r="BN94" t="s">
        <v>1299</v>
      </c>
      <c r="BO94" t="s">
        <v>1300</v>
      </c>
      <c r="BP94" t="s">
        <v>1301</v>
      </c>
      <c r="BR94" t="s">
        <v>1302</v>
      </c>
      <c r="BS94" t="s">
        <v>55</v>
      </c>
      <c r="BU94">
        <v>4.5999999999999996</v>
      </c>
      <c r="BV94">
        <v>0.79</v>
      </c>
    </row>
    <row r="95" spans="1:75" x14ac:dyDescent="0.2">
      <c r="A95">
        <v>94</v>
      </c>
      <c r="B95" t="s">
        <v>529</v>
      </c>
      <c r="C95" s="1" t="s">
        <v>1262</v>
      </c>
      <c r="D95">
        <v>16.7</v>
      </c>
      <c r="E95">
        <v>5332</v>
      </c>
      <c r="F95" t="s">
        <v>1272</v>
      </c>
      <c r="G95">
        <v>14.46</v>
      </c>
      <c r="H95" t="s">
        <v>1273</v>
      </c>
      <c r="I95">
        <v>9.92</v>
      </c>
      <c r="J95">
        <v>9.23</v>
      </c>
      <c r="K95" t="s">
        <v>1303</v>
      </c>
      <c r="L95" t="s">
        <v>1304</v>
      </c>
      <c r="M95">
        <v>210</v>
      </c>
      <c r="N95" t="s">
        <v>1305</v>
      </c>
      <c r="O95" t="s">
        <v>64</v>
      </c>
      <c r="P95">
        <v>20.8</v>
      </c>
      <c r="Q95">
        <v>0.439</v>
      </c>
      <c r="R95" t="s">
        <v>74</v>
      </c>
      <c r="S95" t="s">
        <v>74</v>
      </c>
      <c r="T95" t="s">
        <v>74</v>
      </c>
      <c r="U95" t="s">
        <v>97</v>
      </c>
      <c r="V95" t="s">
        <v>74</v>
      </c>
      <c r="W95" t="s">
        <v>74</v>
      </c>
      <c r="X95" t="s">
        <v>74</v>
      </c>
      <c r="Y95" t="s">
        <v>97</v>
      </c>
      <c r="AP95">
        <v>60</v>
      </c>
      <c r="AQ95">
        <v>2.25</v>
      </c>
      <c r="AR95" t="s">
        <v>193</v>
      </c>
      <c r="AS95" t="s">
        <v>70</v>
      </c>
      <c r="AT95">
        <v>8</v>
      </c>
      <c r="AU95" t="s">
        <v>123</v>
      </c>
      <c r="AV95">
        <v>2</v>
      </c>
      <c r="AW95">
        <v>419</v>
      </c>
      <c r="AX95">
        <v>1</v>
      </c>
      <c r="AY95" t="s">
        <v>72</v>
      </c>
      <c r="AZ95" t="s">
        <v>1306</v>
      </c>
      <c r="BA95" t="s">
        <v>74</v>
      </c>
      <c r="BC95" t="s">
        <v>75</v>
      </c>
      <c r="BD95" t="s">
        <v>405</v>
      </c>
      <c r="BF95" t="s">
        <v>1307</v>
      </c>
      <c r="BG95" t="s">
        <v>1308</v>
      </c>
      <c r="BH95" t="s">
        <v>1276</v>
      </c>
      <c r="BI95" t="s">
        <v>1277</v>
      </c>
      <c r="BJ95" t="s">
        <v>1309</v>
      </c>
      <c r="BM95" t="s">
        <v>1310</v>
      </c>
      <c r="BS95" t="s">
        <v>55</v>
      </c>
      <c r="BU95">
        <v>4.5999999999999996</v>
      </c>
    </row>
    <row r="96" spans="1:75" x14ac:dyDescent="0.2">
      <c r="A96">
        <v>95</v>
      </c>
      <c r="B96" t="s">
        <v>57</v>
      </c>
      <c r="C96" s="1" t="s">
        <v>1262</v>
      </c>
      <c r="D96">
        <v>19.7</v>
      </c>
      <c r="E96">
        <v>4337</v>
      </c>
      <c r="F96" t="s">
        <v>1311</v>
      </c>
      <c r="G96">
        <v>17.54</v>
      </c>
      <c r="H96" t="s">
        <v>1312</v>
      </c>
      <c r="I96">
        <v>12.13</v>
      </c>
      <c r="J96">
        <v>11.69</v>
      </c>
      <c r="K96" t="s">
        <v>61</v>
      </c>
      <c r="L96" t="s">
        <v>1313</v>
      </c>
      <c r="M96">
        <v>79</v>
      </c>
      <c r="N96" t="s">
        <v>1314</v>
      </c>
      <c r="O96" t="s">
        <v>64</v>
      </c>
      <c r="P96">
        <v>197</v>
      </c>
      <c r="Q96">
        <v>0.17899999999999999</v>
      </c>
      <c r="R96" t="s">
        <v>1315</v>
      </c>
      <c r="S96" t="s">
        <v>423</v>
      </c>
      <c r="T96">
        <v>4.8</v>
      </c>
      <c r="V96" t="s">
        <v>1316</v>
      </c>
      <c r="W96" t="s">
        <v>287</v>
      </c>
      <c r="X96">
        <v>6.5</v>
      </c>
      <c r="Z96" t="s">
        <v>1317</v>
      </c>
      <c r="AA96" t="s">
        <v>851</v>
      </c>
      <c r="AB96">
        <v>6.6</v>
      </c>
      <c r="AD96" t="s">
        <v>1318</v>
      </c>
      <c r="AE96" t="s">
        <v>425</v>
      </c>
      <c r="AF96">
        <v>6</v>
      </c>
      <c r="AP96">
        <v>20</v>
      </c>
      <c r="AQ96">
        <v>4.0999999999999996</v>
      </c>
      <c r="AR96" t="s">
        <v>69</v>
      </c>
      <c r="AS96" t="s">
        <v>70</v>
      </c>
      <c r="AT96">
        <v>8</v>
      </c>
      <c r="AU96" t="s">
        <v>548</v>
      </c>
      <c r="AV96">
        <v>2</v>
      </c>
      <c r="AW96">
        <v>380</v>
      </c>
      <c r="AX96">
        <v>86</v>
      </c>
      <c r="AY96" t="s">
        <v>72</v>
      </c>
      <c r="AZ96" t="s">
        <v>73</v>
      </c>
      <c r="BA96" t="s">
        <v>74</v>
      </c>
      <c r="BC96" t="s">
        <v>75</v>
      </c>
      <c r="BD96" t="s">
        <v>76</v>
      </c>
      <c r="BF96" t="s">
        <v>1319</v>
      </c>
      <c r="BG96" t="s">
        <v>1320</v>
      </c>
      <c r="BH96" t="s">
        <v>1321</v>
      </c>
      <c r="BI96" t="s">
        <v>1322</v>
      </c>
      <c r="BJ96" t="s">
        <v>1323</v>
      </c>
      <c r="BL96" t="s">
        <v>1324</v>
      </c>
      <c r="BM96" t="s">
        <v>1325</v>
      </c>
      <c r="BN96" t="s">
        <v>1326</v>
      </c>
      <c r="BO96" t="s">
        <v>1327</v>
      </c>
      <c r="BP96" t="s">
        <v>1328</v>
      </c>
      <c r="BQ96" t="s">
        <v>1329</v>
      </c>
      <c r="BS96" t="s">
        <v>55</v>
      </c>
      <c r="BU96">
        <v>5.4</v>
      </c>
      <c r="BV96">
        <v>-0.33</v>
      </c>
      <c r="BW96" t="s">
        <v>1330</v>
      </c>
    </row>
    <row r="97" spans="1:75" x14ac:dyDescent="0.2">
      <c r="A97">
        <v>96</v>
      </c>
      <c r="B97" t="s">
        <v>57</v>
      </c>
      <c r="C97" s="1" t="s">
        <v>1262</v>
      </c>
      <c r="D97">
        <v>19.7</v>
      </c>
      <c r="E97">
        <v>4337</v>
      </c>
      <c r="F97" t="s">
        <v>1311</v>
      </c>
      <c r="G97">
        <v>17.54</v>
      </c>
      <c r="H97" t="s">
        <v>1312</v>
      </c>
      <c r="I97">
        <v>12.13</v>
      </c>
      <c r="J97">
        <v>11.69</v>
      </c>
      <c r="K97" t="s">
        <v>1331</v>
      </c>
      <c r="L97" t="s">
        <v>1332</v>
      </c>
      <c r="M97">
        <v>22</v>
      </c>
      <c r="N97" t="s">
        <v>1075</v>
      </c>
      <c r="O97" t="s">
        <v>64</v>
      </c>
      <c r="P97">
        <v>246</v>
      </c>
      <c r="Q97">
        <v>0.17899999999999999</v>
      </c>
      <c r="R97" t="s">
        <v>1333</v>
      </c>
      <c r="S97" t="s">
        <v>1334</v>
      </c>
      <c r="T97">
        <v>3.4</v>
      </c>
      <c r="U97">
        <v>69.400000000000006</v>
      </c>
      <c r="V97" t="s">
        <v>1335</v>
      </c>
      <c r="W97" t="s">
        <v>68</v>
      </c>
      <c r="X97">
        <v>3.6</v>
      </c>
      <c r="Y97">
        <v>69.400000000000006</v>
      </c>
      <c r="AP97">
        <v>20</v>
      </c>
      <c r="AQ97">
        <v>2.5</v>
      </c>
      <c r="AR97" t="s">
        <v>69</v>
      </c>
      <c r="AS97" t="s">
        <v>70</v>
      </c>
      <c r="AT97">
        <v>8</v>
      </c>
      <c r="AU97" t="s">
        <v>1336</v>
      </c>
      <c r="AV97">
        <v>2</v>
      </c>
      <c r="AW97">
        <v>340</v>
      </c>
      <c r="AX97">
        <v>89</v>
      </c>
      <c r="AY97" t="s">
        <v>661</v>
      </c>
      <c r="BA97" t="s">
        <v>101</v>
      </c>
      <c r="BB97" t="s">
        <v>1337</v>
      </c>
      <c r="BC97" t="s">
        <v>102</v>
      </c>
      <c r="BD97" t="s">
        <v>76</v>
      </c>
      <c r="BF97" t="s">
        <v>1338</v>
      </c>
      <c r="BG97" t="s">
        <v>1339</v>
      </c>
      <c r="BH97" t="s">
        <v>1321</v>
      </c>
      <c r="BI97" t="s">
        <v>1322</v>
      </c>
      <c r="BJ97" t="s">
        <v>1340</v>
      </c>
      <c r="BK97" t="s">
        <v>1341</v>
      </c>
      <c r="BM97" t="s">
        <v>1342</v>
      </c>
      <c r="BN97" t="s">
        <v>1343</v>
      </c>
      <c r="BO97" t="s">
        <v>1344</v>
      </c>
      <c r="BQ97" t="s">
        <v>1345</v>
      </c>
      <c r="BS97" t="s">
        <v>55</v>
      </c>
      <c r="BU97">
        <v>5.4</v>
      </c>
      <c r="BV97">
        <v>0.13</v>
      </c>
      <c r="BW97" t="s">
        <v>1346</v>
      </c>
    </row>
    <row r="98" spans="1:75" x14ac:dyDescent="0.2">
      <c r="A98">
        <v>97</v>
      </c>
      <c r="B98" t="s">
        <v>57</v>
      </c>
      <c r="C98" s="1" t="s">
        <v>1262</v>
      </c>
      <c r="D98">
        <v>19.7</v>
      </c>
      <c r="E98">
        <v>4337</v>
      </c>
      <c r="F98" t="s">
        <v>1311</v>
      </c>
      <c r="G98">
        <v>17.54</v>
      </c>
      <c r="H98" t="s">
        <v>1312</v>
      </c>
      <c r="I98">
        <v>12.13</v>
      </c>
      <c r="J98">
        <v>11.69</v>
      </c>
      <c r="K98" t="s">
        <v>1347</v>
      </c>
      <c r="L98" t="s">
        <v>1348</v>
      </c>
      <c r="M98">
        <v>68</v>
      </c>
      <c r="N98" t="s">
        <v>1349</v>
      </c>
      <c r="O98" t="s">
        <v>64</v>
      </c>
      <c r="P98">
        <v>165</v>
      </c>
      <c r="Q98">
        <v>0.17899999999999999</v>
      </c>
      <c r="R98" t="s">
        <v>1350</v>
      </c>
      <c r="S98" t="s">
        <v>111</v>
      </c>
      <c r="T98">
        <v>4.7</v>
      </c>
      <c r="V98" t="s">
        <v>1351</v>
      </c>
      <c r="W98" t="s">
        <v>1352</v>
      </c>
      <c r="X98">
        <v>4.5999999999999996</v>
      </c>
      <c r="Z98" t="s">
        <v>657</v>
      </c>
      <c r="AA98" t="s">
        <v>658</v>
      </c>
      <c r="AB98">
        <v>4.5</v>
      </c>
      <c r="AD98" t="s">
        <v>659</v>
      </c>
      <c r="AE98" t="s">
        <v>660</v>
      </c>
      <c r="AF98">
        <v>4.9000000000000004</v>
      </c>
      <c r="AP98">
        <v>20</v>
      </c>
      <c r="AQ98">
        <v>4</v>
      </c>
      <c r="AR98" t="s">
        <v>69</v>
      </c>
      <c r="AS98" t="s">
        <v>70</v>
      </c>
      <c r="AT98">
        <v>8</v>
      </c>
      <c r="AU98" t="s">
        <v>1353</v>
      </c>
      <c r="AV98">
        <v>2</v>
      </c>
      <c r="AW98">
        <v>460</v>
      </c>
      <c r="AX98">
        <v>130</v>
      </c>
      <c r="AY98" t="s">
        <v>72</v>
      </c>
      <c r="AZ98" t="s">
        <v>73</v>
      </c>
      <c r="BA98" t="s">
        <v>101</v>
      </c>
      <c r="BB98" t="s">
        <v>101</v>
      </c>
      <c r="BC98" t="s">
        <v>75</v>
      </c>
      <c r="BD98" t="s">
        <v>76</v>
      </c>
      <c r="BF98" t="s">
        <v>1354</v>
      </c>
      <c r="BG98" t="s">
        <v>1355</v>
      </c>
      <c r="BH98" t="s">
        <v>1321</v>
      </c>
      <c r="BI98" t="s">
        <v>1322</v>
      </c>
      <c r="BJ98" t="s">
        <v>1356</v>
      </c>
      <c r="BK98" t="s">
        <v>1357</v>
      </c>
      <c r="BL98" t="s">
        <v>1358</v>
      </c>
      <c r="BQ98" t="s">
        <v>1359</v>
      </c>
      <c r="BS98" t="s">
        <v>55</v>
      </c>
      <c r="BU98">
        <v>5.4</v>
      </c>
      <c r="BV98">
        <v>-0.61</v>
      </c>
      <c r="BW98" t="s">
        <v>1360</v>
      </c>
    </row>
    <row r="99" spans="1:75" x14ac:dyDescent="0.2">
      <c r="A99">
        <v>98</v>
      </c>
      <c r="B99" t="s">
        <v>57</v>
      </c>
      <c r="C99" s="1" t="s">
        <v>1361</v>
      </c>
      <c r="D99">
        <v>12.7</v>
      </c>
      <c r="E99">
        <v>11021</v>
      </c>
      <c r="F99" t="s">
        <v>1362</v>
      </c>
      <c r="G99">
        <v>16.48</v>
      </c>
      <c r="H99" t="s">
        <v>1363</v>
      </c>
      <c r="I99">
        <v>13.32</v>
      </c>
      <c r="J99">
        <v>12.3</v>
      </c>
      <c r="K99" t="s">
        <v>581</v>
      </c>
      <c r="L99" t="s">
        <v>582</v>
      </c>
      <c r="M99">
        <v>36</v>
      </c>
      <c r="N99" t="s">
        <v>583</v>
      </c>
      <c r="O99" t="s">
        <v>64</v>
      </c>
      <c r="P99">
        <v>338</v>
      </c>
      <c r="Q99">
        <v>0.315</v>
      </c>
      <c r="R99" t="s">
        <v>1364</v>
      </c>
      <c r="S99" t="s">
        <v>1365</v>
      </c>
      <c r="T99">
        <v>5.5</v>
      </c>
      <c r="V99" t="s">
        <v>1366</v>
      </c>
      <c r="W99" t="s">
        <v>1209</v>
      </c>
      <c r="X99">
        <v>6.9</v>
      </c>
      <c r="AP99">
        <v>20</v>
      </c>
      <c r="AQ99">
        <v>3.3</v>
      </c>
      <c r="AR99" t="s">
        <v>69</v>
      </c>
      <c r="AT99">
        <v>8</v>
      </c>
      <c r="AU99" t="s">
        <v>1367</v>
      </c>
      <c r="BA99" t="s">
        <v>101</v>
      </c>
      <c r="BB99" t="s">
        <v>101</v>
      </c>
      <c r="BC99" t="s">
        <v>102</v>
      </c>
      <c r="BD99" t="s">
        <v>76</v>
      </c>
      <c r="BF99" t="s">
        <v>1368</v>
      </c>
      <c r="BG99" t="s">
        <v>1369</v>
      </c>
      <c r="BH99" t="s">
        <v>1370</v>
      </c>
      <c r="BI99" t="s">
        <v>1371</v>
      </c>
      <c r="BJ99" t="s">
        <v>1372</v>
      </c>
      <c r="BK99" t="s">
        <v>1373</v>
      </c>
      <c r="BM99" t="s">
        <v>1374</v>
      </c>
      <c r="BN99" t="s">
        <v>1375</v>
      </c>
      <c r="BO99" t="s">
        <v>1376</v>
      </c>
      <c r="BQ99" t="s">
        <v>1377</v>
      </c>
      <c r="BR99" t="s">
        <v>1378</v>
      </c>
      <c r="BS99" t="s">
        <v>55</v>
      </c>
      <c r="BU99">
        <v>3.2</v>
      </c>
      <c r="BV99">
        <v>-3.4</v>
      </c>
      <c r="BW99" t="s">
        <v>1379</v>
      </c>
    </row>
    <row r="100" spans="1:75" x14ac:dyDescent="0.2">
      <c r="A100">
        <v>99</v>
      </c>
      <c r="B100" t="s">
        <v>90</v>
      </c>
      <c r="C100" s="1" t="s">
        <v>1361</v>
      </c>
      <c r="D100">
        <v>13.2</v>
      </c>
      <c r="E100">
        <v>33771</v>
      </c>
      <c r="F100" t="s">
        <v>1380</v>
      </c>
      <c r="G100">
        <v>18.61</v>
      </c>
      <c r="H100" t="s">
        <v>1381</v>
      </c>
      <c r="I100">
        <v>13.63</v>
      </c>
      <c r="J100">
        <v>13.2</v>
      </c>
      <c r="K100" t="s">
        <v>149</v>
      </c>
      <c r="L100" t="s">
        <v>150</v>
      </c>
      <c r="M100">
        <v>66</v>
      </c>
      <c r="N100" t="s">
        <v>151</v>
      </c>
      <c r="O100" t="s">
        <v>64</v>
      </c>
      <c r="P100">
        <v>490</v>
      </c>
      <c r="Q100">
        <v>0.57099999999999995</v>
      </c>
      <c r="R100" t="s">
        <v>74</v>
      </c>
      <c r="S100" t="s">
        <v>74</v>
      </c>
      <c r="T100" t="s">
        <v>74</v>
      </c>
      <c r="U100" t="s">
        <v>97</v>
      </c>
      <c r="V100" t="s">
        <v>74</v>
      </c>
      <c r="W100" t="s">
        <v>74</v>
      </c>
      <c r="X100" t="s">
        <v>74</v>
      </c>
      <c r="Y100" t="s">
        <v>97</v>
      </c>
      <c r="AP100">
        <v>40</v>
      </c>
      <c r="AQ100">
        <v>2.5</v>
      </c>
      <c r="AR100" t="s">
        <v>193</v>
      </c>
      <c r="AS100" t="s">
        <v>70</v>
      </c>
      <c r="AT100">
        <v>8</v>
      </c>
      <c r="AU100" t="s">
        <v>155</v>
      </c>
      <c r="AV100" t="s">
        <v>1382</v>
      </c>
      <c r="AW100">
        <v>290</v>
      </c>
      <c r="AX100">
        <v>0</v>
      </c>
      <c r="AY100" t="s">
        <v>1383</v>
      </c>
      <c r="AZ100" t="s">
        <v>1384</v>
      </c>
      <c r="BA100" t="s">
        <v>101</v>
      </c>
      <c r="BB100" t="s">
        <v>101</v>
      </c>
      <c r="BC100" t="s">
        <v>157</v>
      </c>
      <c r="BD100" t="s">
        <v>76</v>
      </c>
      <c r="BF100" t="s">
        <v>1385</v>
      </c>
      <c r="BG100" t="s">
        <v>1386</v>
      </c>
      <c r="BJ100" t="s">
        <v>1387</v>
      </c>
      <c r="BL100" t="s">
        <v>1388</v>
      </c>
      <c r="BM100" t="s">
        <v>1389</v>
      </c>
      <c r="BU100">
        <v>3.2</v>
      </c>
    </row>
    <row r="101" spans="1:75" x14ac:dyDescent="0.2">
      <c r="A101">
        <v>100</v>
      </c>
      <c r="B101" t="s">
        <v>1390</v>
      </c>
      <c r="C101" s="1" t="s">
        <v>1361</v>
      </c>
      <c r="D101">
        <v>15.1</v>
      </c>
      <c r="E101">
        <v>5332</v>
      </c>
      <c r="F101" t="s">
        <v>1272</v>
      </c>
      <c r="G101">
        <v>14.43</v>
      </c>
      <c r="H101" t="s">
        <v>1391</v>
      </c>
      <c r="I101">
        <v>12.57</v>
      </c>
      <c r="J101">
        <v>12.37</v>
      </c>
      <c r="K101" t="s">
        <v>815</v>
      </c>
      <c r="L101" t="s">
        <v>816</v>
      </c>
      <c r="M101">
        <v>213</v>
      </c>
      <c r="N101" t="s">
        <v>817</v>
      </c>
      <c r="O101" t="s">
        <v>64</v>
      </c>
      <c r="P101">
        <v>77.3</v>
      </c>
      <c r="Q101">
        <v>0.435</v>
      </c>
      <c r="R101" t="s">
        <v>1392</v>
      </c>
      <c r="S101" t="s">
        <v>540</v>
      </c>
      <c r="T101">
        <v>6</v>
      </c>
      <c r="V101" t="s">
        <v>1393</v>
      </c>
      <c r="W101" t="s">
        <v>483</v>
      </c>
      <c r="X101">
        <v>4.5999999999999996</v>
      </c>
      <c r="AP101">
        <v>28</v>
      </c>
      <c r="AQ101">
        <v>4</v>
      </c>
      <c r="AR101" t="s">
        <v>69</v>
      </c>
      <c r="AS101" t="s">
        <v>378</v>
      </c>
      <c r="AT101">
        <v>8</v>
      </c>
      <c r="AU101" t="s">
        <v>820</v>
      </c>
      <c r="AV101">
        <v>2</v>
      </c>
      <c r="AW101">
        <v>463</v>
      </c>
      <c r="AX101">
        <v>74</v>
      </c>
      <c r="AY101" t="s">
        <v>72</v>
      </c>
      <c r="AZ101" t="s">
        <v>100</v>
      </c>
      <c r="BA101" t="s">
        <v>74</v>
      </c>
      <c r="BC101" t="s">
        <v>75</v>
      </c>
      <c r="BD101" t="s">
        <v>1210</v>
      </c>
      <c r="BF101" t="s">
        <v>1394</v>
      </c>
      <c r="BG101" t="s">
        <v>1395</v>
      </c>
      <c r="BH101" t="s">
        <v>1396</v>
      </c>
      <c r="BJ101" t="s">
        <v>1397</v>
      </c>
      <c r="BM101" t="s">
        <v>1398</v>
      </c>
      <c r="BN101" t="s">
        <v>1399</v>
      </c>
      <c r="BO101" t="s">
        <v>1400</v>
      </c>
      <c r="BP101" t="s">
        <v>1401</v>
      </c>
      <c r="BQ101" t="s">
        <v>1402</v>
      </c>
      <c r="BS101" t="s">
        <v>55</v>
      </c>
      <c r="BU101">
        <v>2</v>
      </c>
      <c r="BV101">
        <v>0.48</v>
      </c>
      <c r="BW101" t="s">
        <v>1403</v>
      </c>
    </row>
    <row r="102" spans="1:75" x14ac:dyDescent="0.2">
      <c r="A102">
        <v>101</v>
      </c>
      <c r="B102" t="s">
        <v>90</v>
      </c>
      <c r="C102" s="1" t="s">
        <v>1404</v>
      </c>
      <c r="D102">
        <v>10.6</v>
      </c>
      <c r="E102">
        <v>85763</v>
      </c>
      <c r="F102" t="s">
        <v>1405</v>
      </c>
      <c r="G102">
        <v>19.97</v>
      </c>
      <c r="H102" t="s">
        <v>1406</v>
      </c>
      <c r="I102">
        <v>11</v>
      </c>
      <c r="J102">
        <v>10.83</v>
      </c>
      <c r="K102" t="s">
        <v>848</v>
      </c>
      <c r="L102" t="s">
        <v>1407</v>
      </c>
      <c r="M102">
        <v>82</v>
      </c>
      <c r="N102" t="s">
        <v>1408</v>
      </c>
      <c r="O102" t="s">
        <v>64</v>
      </c>
      <c r="P102">
        <v>35.799999999999997</v>
      </c>
      <c r="Q102">
        <v>0.58499999999999996</v>
      </c>
      <c r="R102" t="s">
        <v>74</v>
      </c>
      <c r="S102" t="s">
        <v>74</v>
      </c>
      <c r="T102" t="s">
        <v>74</v>
      </c>
      <c r="U102" t="s">
        <v>97</v>
      </c>
      <c r="V102" t="s">
        <v>74</v>
      </c>
      <c r="W102" t="s">
        <v>74</v>
      </c>
      <c r="X102" t="s">
        <v>74</v>
      </c>
      <c r="Y102" t="s">
        <v>97</v>
      </c>
      <c r="AP102">
        <v>20</v>
      </c>
      <c r="AQ102">
        <v>4</v>
      </c>
      <c r="AR102" t="s">
        <v>69</v>
      </c>
      <c r="AS102" t="s">
        <v>70</v>
      </c>
      <c r="AT102">
        <v>8</v>
      </c>
      <c r="AU102" t="s">
        <v>1353</v>
      </c>
      <c r="AV102">
        <v>2</v>
      </c>
      <c r="AW102">
        <v>470</v>
      </c>
      <c r="AX102">
        <v>135</v>
      </c>
      <c r="AY102" t="s">
        <v>72</v>
      </c>
      <c r="AZ102" t="s">
        <v>73</v>
      </c>
      <c r="BA102" t="s">
        <v>101</v>
      </c>
      <c r="BB102" t="s">
        <v>101</v>
      </c>
      <c r="BC102" t="s">
        <v>75</v>
      </c>
      <c r="BD102" t="s">
        <v>76</v>
      </c>
      <c r="BF102" t="s">
        <v>1409</v>
      </c>
      <c r="BG102" t="s">
        <v>1410</v>
      </c>
      <c r="BU102">
        <v>6.4</v>
      </c>
    </row>
    <row r="103" spans="1:75" x14ac:dyDescent="0.2">
      <c r="A103">
        <v>102</v>
      </c>
      <c r="B103" t="s">
        <v>105</v>
      </c>
      <c r="C103" s="1" t="s">
        <v>1404</v>
      </c>
      <c r="D103">
        <v>13.5</v>
      </c>
      <c r="E103">
        <v>46892</v>
      </c>
      <c r="F103" t="s">
        <v>1411</v>
      </c>
      <c r="G103">
        <v>19.440000000000001</v>
      </c>
      <c r="H103" t="s">
        <v>1412</v>
      </c>
      <c r="I103">
        <v>13.06</v>
      </c>
      <c r="J103">
        <v>12.63</v>
      </c>
      <c r="K103" t="s">
        <v>353</v>
      </c>
      <c r="L103" t="s">
        <v>354</v>
      </c>
      <c r="M103">
        <v>274</v>
      </c>
      <c r="N103" t="s">
        <v>355</v>
      </c>
      <c r="O103" t="s">
        <v>64</v>
      </c>
      <c r="P103">
        <v>246</v>
      </c>
      <c r="Q103">
        <v>83.79</v>
      </c>
      <c r="R103" t="s">
        <v>1413</v>
      </c>
      <c r="S103" t="s">
        <v>851</v>
      </c>
      <c r="T103">
        <v>8.1</v>
      </c>
      <c r="V103" t="s">
        <v>1414</v>
      </c>
      <c r="W103" t="s">
        <v>1415</v>
      </c>
      <c r="X103">
        <v>4.4000000000000004</v>
      </c>
      <c r="AP103">
        <v>25</v>
      </c>
      <c r="AQ103">
        <v>4</v>
      </c>
      <c r="AR103" t="s">
        <v>98</v>
      </c>
      <c r="AS103" t="s">
        <v>70</v>
      </c>
      <c r="AT103">
        <v>8</v>
      </c>
      <c r="AU103" t="s">
        <v>358</v>
      </c>
      <c r="AV103">
        <v>2</v>
      </c>
      <c r="AW103">
        <v>440</v>
      </c>
      <c r="AX103">
        <v>105</v>
      </c>
      <c r="AY103" t="s">
        <v>72</v>
      </c>
      <c r="AZ103" t="s">
        <v>359</v>
      </c>
      <c r="BA103" t="s">
        <v>101</v>
      </c>
      <c r="BB103" t="s">
        <v>101</v>
      </c>
      <c r="BC103" t="s">
        <v>102</v>
      </c>
      <c r="BD103" t="s">
        <v>405</v>
      </c>
      <c r="BF103" t="s">
        <v>1416</v>
      </c>
      <c r="BG103" t="s">
        <v>1417</v>
      </c>
      <c r="BH103" t="s">
        <v>1418</v>
      </c>
      <c r="BI103" t="s">
        <v>1419</v>
      </c>
      <c r="BJ103" t="s">
        <v>1420</v>
      </c>
      <c r="BK103" t="s">
        <v>1421</v>
      </c>
      <c r="BL103" t="s">
        <v>1422</v>
      </c>
      <c r="BM103" t="s">
        <v>1423</v>
      </c>
      <c r="BN103" t="s">
        <v>1424</v>
      </c>
      <c r="BO103" t="s">
        <v>1425</v>
      </c>
      <c r="BQ103" t="s">
        <v>1426</v>
      </c>
      <c r="BR103" t="s">
        <v>1427</v>
      </c>
      <c r="BU103">
        <v>6.4</v>
      </c>
      <c r="BV103">
        <v>0.21</v>
      </c>
      <c r="BW103" t="s">
        <v>1428</v>
      </c>
    </row>
    <row r="104" spans="1:75" x14ac:dyDescent="0.2">
      <c r="A104">
        <v>103</v>
      </c>
      <c r="B104" t="s">
        <v>105</v>
      </c>
      <c r="C104" s="1" t="s">
        <v>1404</v>
      </c>
      <c r="D104">
        <v>13.8</v>
      </c>
      <c r="E104">
        <v>269</v>
      </c>
      <c r="F104" t="s">
        <v>1429</v>
      </c>
      <c r="G104">
        <v>13.99</v>
      </c>
      <c r="H104" t="s">
        <v>1430</v>
      </c>
      <c r="I104">
        <v>13.06</v>
      </c>
      <c r="J104">
        <v>12.41</v>
      </c>
      <c r="K104" t="s">
        <v>353</v>
      </c>
      <c r="L104" t="s">
        <v>354</v>
      </c>
      <c r="M104">
        <v>274</v>
      </c>
      <c r="N104" t="s">
        <v>355</v>
      </c>
      <c r="O104" t="s">
        <v>64</v>
      </c>
      <c r="P104">
        <v>246</v>
      </c>
      <c r="Q104">
        <v>0.21199999999999999</v>
      </c>
      <c r="R104" t="s">
        <v>1431</v>
      </c>
      <c r="S104" t="s">
        <v>280</v>
      </c>
      <c r="T104">
        <v>8.8000000000000007</v>
      </c>
      <c r="V104" t="s">
        <v>1432</v>
      </c>
      <c r="W104" t="s">
        <v>111</v>
      </c>
      <c r="X104">
        <v>6.7</v>
      </c>
      <c r="AP104">
        <v>25</v>
      </c>
      <c r="AQ104">
        <v>4</v>
      </c>
      <c r="AR104" t="s">
        <v>98</v>
      </c>
      <c r="AS104" t="s">
        <v>70</v>
      </c>
      <c r="AT104">
        <v>8</v>
      </c>
      <c r="AU104" t="s">
        <v>358</v>
      </c>
      <c r="AV104">
        <v>2</v>
      </c>
      <c r="AW104">
        <v>440</v>
      </c>
      <c r="AX104">
        <v>105</v>
      </c>
      <c r="AY104" t="s">
        <v>72</v>
      </c>
      <c r="AZ104" t="s">
        <v>359</v>
      </c>
      <c r="BA104" t="s">
        <v>101</v>
      </c>
      <c r="BB104" t="s">
        <v>101</v>
      </c>
      <c r="BC104" t="s">
        <v>102</v>
      </c>
      <c r="BD104" t="s">
        <v>405</v>
      </c>
      <c r="BF104" t="s">
        <v>1433</v>
      </c>
      <c r="BG104" t="s">
        <v>1434</v>
      </c>
      <c r="BH104" t="s">
        <v>1435</v>
      </c>
      <c r="BI104" t="s">
        <v>1436</v>
      </c>
      <c r="BJ104" t="s">
        <v>1437</v>
      </c>
      <c r="BK104" t="s">
        <v>1438</v>
      </c>
      <c r="BL104" t="s">
        <v>1439</v>
      </c>
      <c r="BM104" t="s">
        <v>1440</v>
      </c>
      <c r="BN104" t="s">
        <v>1441</v>
      </c>
      <c r="BO104" t="s">
        <v>1442</v>
      </c>
      <c r="BQ104" t="s">
        <v>1443</v>
      </c>
      <c r="BR104" t="s">
        <v>1444</v>
      </c>
      <c r="BU104">
        <v>1.3</v>
      </c>
      <c r="BV104">
        <v>0.46</v>
      </c>
      <c r="BW104" t="s">
        <v>1445</v>
      </c>
    </row>
    <row r="105" spans="1:75" x14ac:dyDescent="0.2">
      <c r="A105">
        <v>104</v>
      </c>
      <c r="B105" t="s">
        <v>90</v>
      </c>
      <c r="C105" s="1" t="s">
        <v>1404</v>
      </c>
      <c r="D105">
        <v>18.5</v>
      </c>
      <c r="E105">
        <v>56186</v>
      </c>
      <c r="F105" t="s">
        <v>1446</v>
      </c>
      <c r="G105">
        <v>18.559999999999999</v>
      </c>
      <c r="H105" t="s">
        <v>1447</v>
      </c>
      <c r="I105">
        <v>9.8699999999999992</v>
      </c>
      <c r="J105">
        <v>8.82</v>
      </c>
      <c r="K105" t="s">
        <v>1448</v>
      </c>
      <c r="L105" t="s">
        <v>1449</v>
      </c>
      <c r="M105">
        <v>51</v>
      </c>
      <c r="N105" t="s">
        <v>1408</v>
      </c>
      <c r="O105" t="s">
        <v>64</v>
      </c>
      <c r="P105">
        <v>50.2</v>
      </c>
      <c r="Q105">
        <v>0.312</v>
      </c>
      <c r="R105" t="s">
        <v>74</v>
      </c>
      <c r="S105" t="s">
        <v>74</v>
      </c>
      <c r="T105" t="s">
        <v>74</v>
      </c>
      <c r="U105" t="s">
        <v>97</v>
      </c>
      <c r="V105" t="s">
        <v>74</v>
      </c>
      <c r="W105" t="s">
        <v>74</v>
      </c>
      <c r="X105" t="s">
        <v>74</v>
      </c>
      <c r="Y105" t="s">
        <v>97</v>
      </c>
      <c r="AP105">
        <v>20</v>
      </c>
      <c r="AQ105">
        <v>4</v>
      </c>
      <c r="AR105" t="s">
        <v>69</v>
      </c>
      <c r="AS105" t="s">
        <v>70</v>
      </c>
      <c r="AT105">
        <v>8</v>
      </c>
      <c r="AU105" t="s">
        <v>1353</v>
      </c>
      <c r="AV105">
        <v>2</v>
      </c>
      <c r="AW105">
        <v>470</v>
      </c>
      <c r="AX105">
        <v>149</v>
      </c>
      <c r="AY105" t="s">
        <v>72</v>
      </c>
      <c r="BA105" t="s">
        <v>101</v>
      </c>
      <c r="BB105" t="s">
        <v>101</v>
      </c>
      <c r="BC105" t="s">
        <v>75</v>
      </c>
      <c r="BD105" t="s">
        <v>76</v>
      </c>
      <c r="BF105" t="s">
        <v>1450</v>
      </c>
      <c r="BG105" t="s">
        <v>1451</v>
      </c>
      <c r="BU105">
        <v>6.4</v>
      </c>
    </row>
    <row r="106" spans="1:75" x14ac:dyDescent="0.2">
      <c r="A106">
        <v>105</v>
      </c>
      <c r="B106" t="s">
        <v>105</v>
      </c>
      <c r="C106" s="1" t="s">
        <v>1452</v>
      </c>
      <c r="D106">
        <v>10.5</v>
      </c>
      <c r="E106">
        <v>28552</v>
      </c>
      <c r="F106" t="s">
        <v>1453</v>
      </c>
      <c r="G106">
        <v>18.170000000000002</v>
      </c>
      <c r="H106" t="s">
        <v>1454</v>
      </c>
      <c r="I106">
        <v>13.77</v>
      </c>
      <c r="J106">
        <v>13.34</v>
      </c>
      <c r="K106" t="s">
        <v>848</v>
      </c>
      <c r="L106" t="s">
        <v>1132</v>
      </c>
      <c r="M106">
        <v>105</v>
      </c>
      <c r="N106" t="s">
        <v>1133</v>
      </c>
      <c r="O106" t="s">
        <v>64</v>
      </c>
      <c r="P106">
        <v>99.5</v>
      </c>
      <c r="Q106">
        <v>0.20200000000000001</v>
      </c>
      <c r="R106" t="s">
        <v>1455</v>
      </c>
      <c r="S106" t="s">
        <v>1113</v>
      </c>
      <c r="T106">
        <v>6.7</v>
      </c>
      <c r="U106">
        <v>83.5</v>
      </c>
      <c r="V106" t="s">
        <v>1456</v>
      </c>
      <c r="W106" t="s">
        <v>698</v>
      </c>
      <c r="X106">
        <v>5.3</v>
      </c>
      <c r="Y106">
        <v>81.400000000000006</v>
      </c>
      <c r="AP106">
        <v>35</v>
      </c>
      <c r="AQ106">
        <v>4</v>
      </c>
      <c r="AR106" t="s">
        <v>69</v>
      </c>
      <c r="AS106" t="s">
        <v>1136</v>
      </c>
      <c r="AT106">
        <v>8</v>
      </c>
      <c r="AU106" t="s">
        <v>1137</v>
      </c>
      <c r="AV106">
        <v>2</v>
      </c>
      <c r="AW106">
        <v>420</v>
      </c>
      <c r="AX106">
        <v>10</v>
      </c>
      <c r="AY106" t="s">
        <v>72</v>
      </c>
      <c r="AZ106" t="s">
        <v>100</v>
      </c>
      <c r="BA106" t="s">
        <v>101</v>
      </c>
      <c r="BB106" t="s">
        <v>101</v>
      </c>
      <c r="BC106" t="s">
        <v>75</v>
      </c>
      <c r="BD106" t="s">
        <v>76</v>
      </c>
      <c r="BF106" t="s">
        <v>1457</v>
      </c>
      <c r="BG106" t="s">
        <v>1458</v>
      </c>
      <c r="BH106" t="s">
        <v>1459</v>
      </c>
      <c r="BI106" t="s">
        <v>1460</v>
      </c>
      <c r="BJ106" t="s">
        <v>1461</v>
      </c>
      <c r="BM106" t="s">
        <v>1462</v>
      </c>
      <c r="BN106" t="s">
        <v>1463</v>
      </c>
      <c r="BO106" t="s">
        <v>1464</v>
      </c>
      <c r="BP106" t="s">
        <v>1465</v>
      </c>
      <c r="BQ106" t="s">
        <v>1466</v>
      </c>
      <c r="BR106" t="s">
        <v>1467</v>
      </c>
      <c r="BU106">
        <v>4.4000000000000004</v>
      </c>
      <c r="BV106">
        <v>1.17</v>
      </c>
      <c r="BW106" t="s">
        <v>1468</v>
      </c>
    </row>
    <row r="107" spans="1:75" x14ac:dyDescent="0.2">
      <c r="A107">
        <v>106</v>
      </c>
      <c r="B107" t="s">
        <v>105</v>
      </c>
      <c r="C107" s="1" t="s">
        <v>1469</v>
      </c>
      <c r="D107">
        <v>10.4</v>
      </c>
      <c r="E107">
        <v>29254</v>
      </c>
      <c r="F107" t="s">
        <v>1470</v>
      </c>
      <c r="G107">
        <v>18.75</v>
      </c>
      <c r="H107" t="s">
        <v>1471</v>
      </c>
      <c r="I107">
        <v>11.05</v>
      </c>
      <c r="J107">
        <v>10.54</v>
      </c>
      <c r="K107" t="s">
        <v>502</v>
      </c>
      <c r="L107" t="s">
        <v>1472</v>
      </c>
      <c r="M107">
        <v>8</v>
      </c>
      <c r="N107" t="s">
        <v>1473</v>
      </c>
      <c r="O107" t="s">
        <v>64</v>
      </c>
      <c r="P107">
        <v>91.5</v>
      </c>
      <c r="Q107">
        <v>0.26800000000000002</v>
      </c>
      <c r="R107" t="s">
        <v>1474</v>
      </c>
      <c r="S107" t="s">
        <v>434</v>
      </c>
      <c r="T107">
        <v>9.9</v>
      </c>
      <c r="V107" t="s">
        <v>1475</v>
      </c>
      <c r="W107" t="s">
        <v>540</v>
      </c>
      <c r="X107">
        <v>8.1999999999999993</v>
      </c>
      <c r="AP107">
        <v>20</v>
      </c>
      <c r="AQ107">
        <v>3.3</v>
      </c>
      <c r="AR107" t="s">
        <v>69</v>
      </c>
      <c r="AS107" t="s">
        <v>70</v>
      </c>
      <c r="AT107">
        <v>8</v>
      </c>
      <c r="AU107" t="s">
        <v>674</v>
      </c>
      <c r="AV107">
        <v>2</v>
      </c>
      <c r="AW107">
        <v>418</v>
      </c>
      <c r="AX107">
        <v>211</v>
      </c>
      <c r="AY107" t="s">
        <v>72</v>
      </c>
      <c r="AZ107" t="s">
        <v>100</v>
      </c>
      <c r="BA107" t="s">
        <v>101</v>
      </c>
      <c r="BB107" t="s">
        <v>101</v>
      </c>
      <c r="BC107" t="s">
        <v>102</v>
      </c>
      <c r="BD107" t="s">
        <v>76</v>
      </c>
      <c r="BF107" t="s">
        <v>1476</v>
      </c>
      <c r="BG107" t="s">
        <v>1477</v>
      </c>
      <c r="BH107" t="s">
        <v>1478</v>
      </c>
      <c r="BI107" t="s">
        <v>1479</v>
      </c>
      <c r="BJ107" t="s">
        <v>1480</v>
      </c>
      <c r="BK107" t="s">
        <v>1481</v>
      </c>
      <c r="BL107" t="s">
        <v>1482</v>
      </c>
      <c r="BM107" t="s">
        <v>1483</v>
      </c>
      <c r="BN107" t="s">
        <v>1484</v>
      </c>
      <c r="BO107" t="s">
        <v>1485</v>
      </c>
      <c r="BQ107" t="s">
        <v>1486</v>
      </c>
      <c r="BR107" t="s">
        <v>1487</v>
      </c>
      <c r="BU107">
        <v>7.7</v>
      </c>
      <c r="BV107">
        <v>0.72</v>
      </c>
      <c r="BW107" t="s">
        <v>1488</v>
      </c>
    </row>
    <row r="108" spans="1:75" x14ac:dyDescent="0.2">
      <c r="A108">
        <v>107</v>
      </c>
      <c r="B108" t="s">
        <v>105</v>
      </c>
      <c r="C108" s="1" t="s">
        <v>1469</v>
      </c>
      <c r="D108">
        <v>16.600000000000001</v>
      </c>
      <c r="E108">
        <v>2326</v>
      </c>
      <c r="F108" t="s">
        <v>1489</v>
      </c>
      <c r="G108">
        <v>14.68</v>
      </c>
      <c r="H108" t="s">
        <v>1490</v>
      </c>
      <c r="I108">
        <v>13.4</v>
      </c>
      <c r="J108">
        <v>12.85</v>
      </c>
      <c r="K108" t="s">
        <v>581</v>
      </c>
      <c r="L108" t="s">
        <v>1491</v>
      </c>
      <c r="M108">
        <v>3</v>
      </c>
      <c r="N108" t="s">
        <v>1492</v>
      </c>
      <c r="O108" t="s">
        <v>64</v>
      </c>
      <c r="P108">
        <v>490</v>
      </c>
      <c r="Q108">
        <v>0.19700000000000001</v>
      </c>
      <c r="R108" t="s">
        <v>1493</v>
      </c>
      <c r="S108" t="s">
        <v>1494</v>
      </c>
      <c r="T108">
        <v>5</v>
      </c>
      <c r="U108">
        <v>40.6</v>
      </c>
      <c r="V108" t="s">
        <v>1495</v>
      </c>
      <c r="W108" t="s">
        <v>222</v>
      </c>
      <c r="X108">
        <v>10.9</v>
      </c>
      <c r="Y108">
        <v>40.6</v>
      </c>
      <c r="AP108">
        <v>20</v>
      </c>
      <c r="AQ108">
        <v>3.3</v>
      </c>
      <c r="AR108" t="s">
        <v>69</v>
      </c>
      <c r="AS108" t="s">
        <v>70</v>
      </c>
      <c r="AT108">
        <v>8</v>
      </c>
      <c r="AU108" t="s">
        <v>587</v>
      </c>
      <c r="AV108">
        <v>2</v>
      </c>
      <c r="AW108">
        <v>336</v>
      </c>
      <c r="AZ108" t="s">
        <v>73</v>
      </c>
      <c r="BA108" t="s">
        <v>101</v>
      </c>
      <c r="BB108" t="s">
        <v>101</v>
      </c>
      <c r="BC108" t="s">
        <v>157</v>
      </c>
      <c r="BD108" t="s">
        <v>76</v>
      </c>
      <c r="BF108" t="s">
        <v>1496</v>
      </c>
      <c r="BG108" t="s">
        <v>1497</v>
      </c>
      <c r="BH108" t="s">
        <v>1498</v>
      </c>
      <c r="BI108" t="s">
        <v>1499</v>
      </c>
      <c r="BJ108" t="s">
        <v>1500</v>
      </c>
      <c r="BK108" t="s">
        <v>1501</v>
      </c>
      <c r="BM108" t="s">
        <v>1502</v>
      </c>
      <c r="BN108" t="s">
        <v>1503</v>
      </c>
      <c r="BO108" t="s">
        <v>1504</v>
      </c>
      <c r="BP108" t="s">
        <v>1505</v>
      </c>
      <c r="BQ108" t="s">
        <v>1506</v>
      </c>
      <c r="BR108" t="s">
        <v>1507</v>
      </c>
      <c r="BU108">
        <v>1.6</v>
      </c>
      <c r="BV108">
        <v>-1.42</v>
      </c>
      <c r="BW108" t="s">
        <v>1508</v>
      </c>
    </row>
    <row r="109" spans="1:75" x14ac:dyDescent="0.2">
      <c r="A109">
        <v>108</v>
      </c>
      <c r="B109" t="s">
        <v>90</v>
      </c>
      <c r="C109" s="1" t="s">
        <v>1469</v>
      </c>
      <c r="D109">
        <v>17.399999999999999</v>
      </c>
      <c r="E109">
        <v>882</v>
      </c>
      <c r="F109" t="s">
        <v>1509</v>
      </c>
      <c r="G109">
        <v>16</v>
      </c>
      <c r="H109" t="s">
        <v>1510</v>
      </c>
      <c r="I109">
        <v>11.72</v>
      </c>
      <c r="J109">
        <v>11.28</v>
      </c>
      <c r="K109" t="s">
        <v>335</v>
      </c>
      <c r="L109" t="s">
        <v>533</v>
      </c>
      <c r="M109">
        <v>55</v>
      </c>
      <c r="N109" t="s">
        <v>534</v>
      </c>
      <c r="O109" t="s">
        <v>64</v>
      </c>
      <c r="P109">
        <v>90.3</v>
      </c>
      <c r="Q109">
        <v>0.191</v>
      </c>
      <c r="R109" t="s">
        <v>74</v>
      </c>
      <c r="S109" t="s">
        <v>74</v>
      </c>
      <c r="T109" t="s">
        <v>74</v>
      </c>
      <c r="U109" t="s">
        <v>97</v>
      </c>
      <c r="V109" t="s">
        <v>74</v>
      </c>
      <c r="W109" t="s">
        <v>74</v>
      </c>
      <c r="X109" t="s">
        <v>74</v>
      </c>
      <c r="Y109" t="s">
        <v>97</v>
      </c>
      <c r="AP109">
        <v>25</v>
      </c>
      <c r="AQ109">
        <v>3</v>
      </c>
      <c r="AR109" t="s">
        <v>98</v>
      </c>
      <c r="AS109" t="s">
        <v>70</v>
      </c>
      <c r="AT109">
        <v>8</v>
      </c>
      <c r="AU109" t="s">
        <v>788</v>
      </c>
      <c r="AV109">
        <v>2</v>
      </c>
      <c r="AW109">
        <v>350</v>
      </c>
      <c r="AX109">
        <v>66</v>
      </c>
      <c r="AY109" t="s">
        <v>72</v>
      </c>
      <c r="AZ109" t="s">
        <v>100</v>
      </c>
      <c r="BA109" t="s">
        <v>101</v>
      </c>
      <c r="BB109" t="s">
        <v>380</v>
      </c>
      <c r="BC109" t="s">
        <v>102</v>
      </c>
      <c r="BD109" t="s">
        <v>549</v>
      </c>
      <c r="BF109" t="s">
        <v>1511</v>
      </c>
      <c r="BG109" t="s">
        <v>1512</v>
      </c>
      <c r="BL109" t="s">
        <v>1092</v>
      </c>
      <c r="BU109">
        <v>4.4000000000000004</v>
      </c>
    </row>
    <row r="110" spans="1:75" x14ac:dyDescent="0.2">
      <c r="A110">
        <v>109</v>
      </c>
      <c r="B110" t="s">
        <v>105</v>
      </c>
      <c r="C110" s="1" t="s">
        <v>1513</v>
      </c>
      <c r="D110">
        <v>9.3000000000000007</v>
      </c>
      <c r="E110">
        <v>1466</v>
      </c>
      <c r="F110" t="s">
        <v>1514</v>
      </c>
      <c r="H110" t="s">
        <v>1515</v>
      </c>
      <c r="K110" t="s">
        <v>848</v>
      </c>
      <c r="L110" t="s">
        <v>1516</v>
      </c>
      <c r="M110">
        <v>251</v>
      </c>
      <c r="N110" t="s">
        <v>1517</v>
      </c>
      <c r="O110" t="s">
        <v>64</v>
      </c>
      <c r="P110">
        <v>144</v>
      </c>
      <c r="Q110">
        <v>60</v>
      </c>
      <c r="R110" t="s">
        <v>1518</v>
      </c>
      <c r="S110" t="s">
        <v>1519</v>
      </c>
      <c r="T110">
        <v>3.2</v>
      </c>
      <c r="V110" t="s">
        <v>1520</v>
      </c>
      <c r="W110" t="s">
        <v>1521</v>
      </c>
      <c r="X110">
        <v>3.5</v>
      </c>
      <c r="AP110">
        <v>20</v>
      </c>
      <c r="AQ110">
        <v>3</v>
      </c>
      <c r="AR110" t="s">
        <v>98</v>
      </c>
      <c r="AS110" t="s">
        <v>70</v>
      </c>
      <c r="AT110">
        <v>8</v>
      </c>
      <c r="AU110" t="s">
        <v>1522</v>
      </c>
      <c r="AV110">
        <v>4</v>
      </c>
      <c r="AW110">
        <v>330</v>
      </c>
      <c r="AX110">
        <v>172</v>
      </c>
      <c r="AY110" t="s">
        <v>661</v>
      </c>
      <c r="AZ110" t="s">
        <v>100</v>
      </c>
      <c r="BA110" t="s">
        <v>101</v>
      </c>
      <c r="BB110" t="s">
        <v>662</v>
      </c>
      <c r="BC110" t="s">
        <v>75</v>
      </c>
      <c r="BD110" t="s">
        <v>76</v>
      </c>
      <c r="BF110" t="s">
        <v>1523</v>
      </c>
      <c r="BG110" t="s">
        <v>1524</v>
      </c>
      <c r="BH110" t="s">
        <v>1525</v>
      </c>
      <c r="BI110" t="s">
        <v>1526</v>
      </c>
      <c r="BJ110" t="s">
        <v>1527</v>
      </c>
      <c r="BK110" t="s">
        <v>1528</v>
      </c>
      <c r="BM110" t="s">
        <v>1529</v>
      </c>
      <c r="BN110" t="s">
        <v>1530</v>
      </c>
      <c r="BO110" t="s">
        <v>1531</v>
      </c>
      <c r="BQ110" t="s">
        <v>1532</v>
      </c>
      <c r="BU110">
        <v>4.0999999999999996</v>
      </c>
      <c r="BV110">
        <v>0.97</v>
      </c>
      <c r="BW110" t="s">
        <v>1533</v>
      </c>
    </row>
    <row r="111" spans="1:75" x14ac:dyDescent="0.2">
      <c r="A111">
        <v>110</v>
      </c>
      <c r="B111" t="s">
        <v>1534</v>
      </c>
      <c r="C111" s="1" t="s">
        <v>1513</v>
      </c>
      <c r="D111">
        <v>12.9</v>
      </c>
      <c r="E111">
        <v>11046</v>
      </c>
      <c r="F111" t="s">
        <v>1535</v>
      </c>
      <c r="G111">
        <v>19.14</v>
      </c>
      <c r="H111" t="s">
        <v>1536</v>
      </c>
      <c r="I111">
        <v>12.46</v>
      </c>
      <c r="J111">
        <v>11.78</v>
      </c>
      <c r="K111" t="s">
        <v>502</v>
      </c>
      <c r="L111" t="s">
        <v>1537</v>
      </c>
      <c r="M111">
        <v>87</v>
      </c>
      <c r="N111" t="s">
        <v>1165</v>
      </c>
      <c r="O111" t="s">
        <v>64</v>
      </c>
      <c r="P111">
        <v>99.3</v>
      </c>
      <c r="Q111">
        <v>0.17699999999999999</v>
      </c>
      <c r="R111" t="s">
        <v>74</v>
      </c>
      <c r="S111" t="s">
        <v>74</v>
      </c>
      <c r="T111" t="s">
        <v>74</v>
      </c>
      <c r="U111" t="s">
        <v>97</v>
      </c>
      <c r="V111" t="s">
        <v>74</v>
      </c>
      <c r="W111" t="s">
        <v>74</v>
      </c>
      <c r="X111" t="s">
        <v>74</v>
      </c>
      <c r="Y111" t="s">
        <v>97</v>
      </c>
      <c r="AP111">
        <v>20</v>
      </c>
      <c r="AQ111">
        <v>3.3</v>
      </c>
      <c r="AR111" t="s">
        <v>69</v>
      </c>
      <c r="AS111" t="s">
        <v>70</v>
      </c>
      <c r="AT111">
        <v>8</v>
      </c>
      <c r="AU111" t="s">
        <v>674</v>
      </c>
      <c r="AV111">
        <v>2</v>
      </c>
      <c r="AW111">
        <v>502</v>
      </c>
      <c r="AX111">
        <v>211</v>
      </c>
      <c r="AY111" t="s">
        <v>72</v>
      </c>
      <c r="AZ111" t="s">
        <v>100</v>
      </c>
      <c r="BA111" t="s">
        <v>101</v>
      </c>
      <c r="BB111" t="s">
        <v>101</v>
      </c>
      <c r="BC111" t="s">
        <v>102</v>
      </c>
      <c r="BD111" t="s">
        <v>405</v>
      </c>
      <c r="BF111" t="s">
        <v>1538</v>
      </c>
      <c r="BG111" t="s">
        <v>1539</v>
      </c>
      <c r="BI111" t="s">
        <v>1540</v>
      </c>
      <c r="BJ111" t="s">
        <v>1541</v>
      </c>
      <c r="BK111" t="s">
        <v>1542</v>
      </c>
      <c r="BL111" t="s">
        <v>1543</v>
      </c>
      <c r="BM111" t="s">
        <v>1544</v>
      </c>
      <c r="BR111" t="s">
        <v>1545</v>
      </c>
      <c r="BU111">
        <v>4.0999999999999996</v>
      </c>
    </row>
    <row r="112" spans="1:75" x14ac:dyDescent="0.2">
      <c r="A112">
        <v>111</v>
      </c>
      <c r="B112" t="s">
        <v>105</v>
      </c>
      <c r="C112" s="1" t="s">
        <v>1513</v>
      </c>
      <c r="D112">
        <v>12.9</v>
      </c>
      <c r="E112">
        <v>11046</v>
      </c>
      <c r="F112" t="s">
        <v>1535</v>
      </c>
      <c r="G112">
        <v>19.149999999999999</v>
      </c>
      <c r="H112" t="s">
        <v>1536</v>
      </c>
      <c r="I112">
        <v>12.46</v>
      </c>
      <c r="J112">
        <v>11.78</v>
      </c>
      <c r="K112" t="s">
        <v>1331</v>
      </c>
      <c r="L112" t="s">
        <v>1546</v>
      </c>
      <c r="M112">
        <v>187</v>
      </c>
      <c r="N112" t="s">
        <v>1408</v>
      </c>
      <c r="O112" t="s">
        <v>64</v>
      </c>
      <c r="P112">
        <v>112</v>
      </c>
      <c r="Q112">
        <v>0.153</v>
      </c>
      <c r="R112" t="s">
        <v>1547</v>
      </c>
      <c r="S112" t="s">
        <v>540</v>
      </c>
      <c r="T112">
        <v>8.4</v>
      </c>
      <c r="V112" t="s">
        <v>1548</v>
      </c>
      <c r="W112" t="s">
        <v>1154</v>
      </c>
      <c r="X112">
        <v>9.6</v>
      </c>
      <c r="Y112">
        <v>85.8</v>
      </c>
      <c r="AP112">
        <v>35</v>
      </c>
      <c r="AQ112">
        <v>2.6</v>
      </c>
      <c r="AR112" t="s">
        <v>69</v>
      </c>
      <c r="AS112" t="s">
        <v>70</v>
      </c>
      <c r="AT112">
        <v>8</v>
      </c>
      <c r="AU112" t="s">
        <v>1549</v>
      </c>
      <c r="AV112">
        <v>2</v>
      </c>
      <c r="AW112">
        <v>411</v>
      </c>
      <c r="AX112">
        <v>104</v>
      </c>
      <c r="AY112" t="s">
        <v>72</v>
      </c>
      <c r="AZ112" t="s">
        <v>100</v>
      </c>
      <c r="BA112" t="s">
        <v>101</v>
      </c>
      <c r="BB112" t="s">
        <v>101</v>
      </c>
      <c r="BC112" t="s">
        <v>102</v>
      </c>
      <c r="BD112" t="s">
        <v>405</v>
      </c>
      <c r="BF112" t="s">
        <v>1550</v>
      </c>
      <c r="BG112" t="s">
        <v>1551</v>
      </c>
      <c r="BH112" t="s">
        <v>1552</v>
      </c>
      <c r="BI112" t="s">
        <v>1540</v>
      </c>
      <c r="BJ112" t="s">
        <v>1553</v>
      </c>
      <c r="BK112" t="s">
        <v>1554</v>
      </c>
      <c r="BM112" t="s">
        <v>1555</v>
      </c>
      <c r="BN112" t="s">
        <v>1556</v>
      </c>
      <c r="BO112" t="s">
        <v>1557</v>
      </c>
      <c r="BP112" t="s">
        <v>1558</v>
      </c>
      <c r="BQ112" t="s">
        <v>1559</v>
      </c>
      <c r="BU112">
        <v>6.7</v>
      </c>
      <c r="BV112">
        <v>1.06</v>
      </c>
      <c r="BW112" t="s">
        <v>1560</v>
      </c>
    </row>
    <row r="113" spans="1:75" x14ac:dyDescent="0.2">
      <c r="A113">
        <v>112</v>
      </c>
      <c r="B113" t="s">
        <v>90</v>
      </c>
      <c r="C113" s="1" t="s">
        <v>1513</v>
      </c>
      <c r="D113">
        <v>13.8</v>
      </c>
      <c r="E113">
        <v>103130</v>
      </c>
      <c r="F113" t="s">
        <v>1561</v>
      </c>
      <c r="G113">
        <v>18.93</v>
      </c>
      <c r="H113" t="s">
        <v>1562</v>
      </c>
      <c r="I113">
        <v>12.96</v>
      </c>
      <c r="J113">
        <v>12.21</v>
      </c>
      <c r="K113" t="s">
        <v>149</v>
      </c>
      <c r="L113" t="s">
        <v>150</v>
      </c>
      <c r="M113">
        <v>66</v>
      </c>
      <c r="N113" t="s">
        <v>151</v>
      </c>
      <c r="O113" t="s">
        <v>64</v>
      </c>
      <c r="P113">
        <v>62.8</v>
      </c>
      <c r="Q113">
        <v>0.17199999999999999</v>
      </c>
      <c r="R113" t="s">
        <v>74</v>
      </c>
      <c r="S113" t="s">
        <v>74</v>
      </c>
      <c r="T113" t="s">
        <v>74</v>
      </c>
      <c r="U113" t="s">
        <v>97</v>
      </c>
      <c r="V113" t="s">
        <v>74</v>
      </c>
      <c r="W113" t="s">
        <v>74</v>
      </c>
      <c r="X113" t="s">
        <v>74</v>
      </c>
      <c r="Y113" t="s">
        <v>97</v>
      </c>
      <c r="AP113">
        <v>40</v>
      </c>
      <c r="AQ113">
        <v>2.5</v>
      </c>
      <c r="AR113" t="s">
        <v>193</v>
      </c>
      <c r="AS113" t="s">
        <v>70</v>
      </c>
      <c r="AT113">
        <v>8</v>
      </c>
      <c r="AU113" t="s">
        <v>155</v>
      </c>
      <c r="AV113">
        <v>2</v>
      </c>
      <c r="AW113">
        <v>380</v>
      </c>
      <c r="AX113">
        <v>70</v>
      </c>
      <c r="AY113" t="s">
        <v>72</v>
      </c>
      <c r="AZ113" t="s">
        <v>1563</v>
      </c>
      <c r="BA113" t="s">
        <v>101</v>
      </c>
      <c r="BB113" t="s">
        <v>101</v>
      </c>
      <c r="BC113" t="s">
        <v>75</v>
      </c>
      <c r="BD113" t="s">
        <v>76</v>
      </c>
      <c r="BE113" t="s">
        <v>1564</v>
      </c>
      <c r="BF113" t="s">
        <v>1565</v>
      </c>
      <c r="BG113" t="s">
        <v>1566</v>
      </c>
      <c r="BJ113" t="s">
        <v>1567</v>
      </c>
      <c r="BL113" t="s">
        <v>1568</v>
      </c>
      <c r="BM113" t="s">
        <v>1569</v>
      </c>
      <c r="BU113">
        <v>3.8</v>
      </c>
    </row>
    <row r="114" spans="1:75" x14ac:dyDescent="0.2">
      <c r="A114">
        <v>113</v>
      </c>
      <c r="B114" t="s">
        <v>105</v>
      </c>
      <c r="C114" s="1" t="s">
        <v>1513</v>
      </c>
      <c r="D114">
        <v>14</v>
      </c>
      <c r="E114">
        <v>11513</v>
      </c>
      <c r="F114" t="s">
        <v>1570</v>
      </c>
      <c r="G114">
        <v>17.68</v>
      </c>
      <c r="H114" t="s">
        <v>1571</v>
      </c>
      <c r="I114">
        <v>13.89</v>
      </c>
      <c r="J114">
        <v>13.47</v>
      </c>
      <c r="K114" t="s">
        <v>1572</v>
      </c>
      <c r="L114" t="s">
        <v>1573</v>
      </c>
      <c r="M114">
        <v>39</v>
      </c>
      <c r="N114" t="s">
        <v>1574</v>
      </c>
      <c r="O114" t="s">
        <v>64</v>
      </c>
      <c r="P114">
        <v>33.4</v>
      </c>
      <c r="Q114">
        <v>1.3420000000000001</v>
      </c>
      <c r="R114" t="s">
        <v>1575</v>
      </c>
      <c r="S114" t="s">
        <v>242</v>
      </c>
      <c r="T114">
        <v>14.9</v>
      </c>
      <c r="V114" t="s">
        <v>1576</v>
      </c>
      <c r="W114" t="s">
        <v>1577</v>
      </c>
      <c r="X114">
        <v>12.2</v>
      </c>
      <c r="AP114">
        <v>50</v>
      </c>
      <c r="AQ114">
        <v>12</v>
      </c>
      <c r="AR114" t="s">
        <v>69</v>
      </c>
      <c r="AS114" t="s">
        <v>1578</v>
      </c>
      <c r="AT114">
        <v>8</v>
      </c>
      <c r="AU114" t="s">
        <v>1579</v>
      </c>
      <c r="AV114">
        <v>1</v>
      </c>
      <c r="AW114" t="s">
        <v>1580</v>
      </c>
      <c r="AZ114" t="s">
        <v>359</v>
      </c>
      <c r="BA114" t="s">
        <v>74</v>
      </c>
      <c r="BC114" t="s">
        <v>75</v>
      </c>
      <c r="BD114" t="s">
        <v>76</v>
      </c>
      <c r="BE114" t="s">
        <v>1581</v>
      </c>
      <c r="BF114" t="s">
        <v>1582</v>
      </c>
      <c r="BG114" t="s">
        <v>1583</v>
      </c>
      <c r="BH114" t="s">
        <v>1584</v>
      </c>
      <c r="BI114" t="s">
        <v>1585</v>
      </c>
      <c r="BL114" t="s">
        <v>1586</v>
      </c>
      <c r="BU114">
        <v>3.8</v>
      </c>
      <c r="BV114">
        <v>0.83</v>
      </c>
    </row>
    <row r="115" spans="1:75" x14ac:dyDescent="0.2">
      <c r="A115">
        <v>114</v>
      </c>
      <c r="B115" t="s">
        <v>105</v>
      </c>
      <c r="C115" s="1" t="s">
        <v>1587</v>
      </c>
      <c r="D115">
        <v>12.5</v>
      </c>
      <c r="E115">
        <v>8128</v>
      </c>
      <c r="F115" t="s">
        <v>1588</v>
      </c>
      <c r="G115">
        <v>19.07</v>
      </c>
      <c r="H115" t="s">
        <v>1589</v>
      </c>
      <c r="I115">
        <v>12.5</v>
      </c>
      <c r="J115">
        <v>12.47</v>
      </c>
      <c r="K115" t="s">
        <v>1590</v>
      </c>
      <c r="L115" t="s">
        <v>1546</v>
      </c>
      <c r="M115">
        <v>187</v>
      </c>
      <c r="N115" t="s">
        <v>1408</v>
      </c>
      <c r="O115" t="s">
        <v>64</v>
      </c>
      <c r="P115">
        <v>112</v>
      </c>
      <c r="Q115">
        <v>0.11700000000000001</v>
      </c>
      <c r="R115" t="s">
        <v>1591</v>
      </c>
      <c r="S115" t="s">
        <v>483</v>
      </c>
      <c r="T115">
        <v>6.3</v>
      </c>
      <c r="V115" t="s">
        <v>1592</v>
      </c>
      <c r="W115" t="s">
        <v>483</v>
      </c>
      <c r="X115">
        <v>6.2</v>
      </c>
      <c r="AP115">
        <v>35</v>
      </c>
      <c r="AQ115">
        <v>1.7</v>
      </c>
      <c r="AR115" t="s">
        <v>69</v>
      </c>
      <c r="AS115" t="s">
        <v>70</v>
      </c>
      <c r="AT115">
        <v>8</v>
      </c>
      <c r="AU115" t="s">
        <v>1336</v>
      </c>
      <c r="AV115">
        <v>2</v>
      </c>
      <c r="AW115">
        <v>400</v>
      </c>
      <c r="AX115">
        <v>77</v>
      </c>
      <c r="AY115" t="s">
        <v>72</v>
      </c>
      <c r="AZ115" t="s">
        <v>100</v>
      </c>
      <c r="BA115" t="s">
        <v>101</v>
      </c>
      <c r="BB115" t="s">
        <v>101</v>
      </c>
      <c r="BC115" t="s">
        <v>102</v>
      </c>
      <c r="BD115" t="s">
        <v>76</v>
      </c>
      <c r="BF115" t="s">
        <v>1593</v>
      </c>
      <c r="BG115" t="s">
        <v>1594</v>
      </c>
      <c r="BH115" t="s">
        <v>1595</v>
      </c>
      <c r="BI115" t="s">
        <v>1596</v>
      </c>
      <c r="BJ115" t="s">
        <v>1597</v>
      </c>
      <c r="BK115" t="s">
        <v>1598</v>
      </c>
      <c r="BM115" t="s">
        <v>1599</v>
      </c>
      <c r="BN115" t="s">
        <v>1600</v>
      </c>
      <c r="BO115" t="s">
        <v>1601</v>
      </c>
      <c r="BP115" t="s">
        <v>1602</v>
      </c>
      <c r="BQ115" t="s">
        <v>1603</v>
      </c>
      <c r="BU115">
        <v>6.6</v>
      </c>
      <c r="BV115">
        <v>0.4</v>
      </c>
      <c r="BW115" t="s">
        <v>1604</v>
      </c>
    </row>
    <row r="116" spans="1:75" x14ac:dyDescent="0.2">
      <c r="A116">
        <v>115</v>
      </c>
      <c r="B116" t="s">
        <v>105</v>
      </c>
      <c r="C116" s="1" t="s">
        <v>1587</v>
      </c>
      <c r="D116">
        <v>12.5</v>
      </c>
      <c r="E116">
        <v>8128</v>
      </c>
      <c r="F116" t="s">
        <v>1588</v>
      </c>
      <c r="G116">
        <v>19.059999999999999</v>
      </c>
      <c r="H116" t="s">
        <v>1589</v>
      </c>
      <c r="I116">
        <v>12.5</v>
      </c>
      <c r="J116">
        <v>12.47</v>
      </c>
      <c r="K116" t="s">
        <v>61</v>
      </c>
      <c r="L116" t="s">
        <v>1605</v>
      </c>
      <c r="M116">
        <v>115</v>
      </c>
      <c r="N116" t="s">
        <v>1606</v>
      </c>
      <c r="O116" t="s">
        <v>64</v>
      </c>
      <c r="P116">
        <v>112</v>
      </c>
      <c r="Q116">
        <v>0.11700000000000001</v>
      </c>
      <c r="R116" t="s">
        <v>1607</v>
      </c>
      <c r="S116" t="s">
        <v>483</v>
      </c>
      <c r="T116">
        <v>6.1</v>
      </c>
      <c r="V116" t="s">
        <v>1608</v>
      </c>
      <c r="W116" t="s">
        <v>585</v>
      </c>
      <c r="X116">
        <v>4.5</v>
      </c>
      <c r="AP116">
        <v>20</v>
      </c>
      <c r="AQ116">
        <v>4.0999999999999996</v>
      </c>
      <c r="AR116" t="s">
        <v>69</v>
      </c>
      <c r="AS116" t="s">
        <v>70</v>
      </c>
      <c r="AT116">
        <v>8</v>
      </c>
      <c r="AU116" t="s">
        <v>548</v>
      </c>
      <c r="AV116">
        <v>2</v>
      </c>
      <c r="AW116">
        <v>430</v>
      </c>
      <c r="AX116">
        <v>86</v>
      </c>
      <c r="AY116" t="s">
        <v>72</v>
      </c>
      <c r="AZ116" t="s">
        <v>73</v>
      </c>
      <c r="BA116" t="s">
        <v>74</v>
      </c>
      <c r="BC116" t="s">
        <v>75</v>
      </c>
      <c r="BD116" t="s">
        <v>76</v>
      </c>
      <c r="BF116" t="s">
        <v>1609</v>
      </c>
      <c r="BG116" t="s">
        <v>1610</v>
      </c>
      <c r="BH116" t="s">
        <v>1595</v>
      </c>
      <c r="BI116" t="s">
        <v>1596</v>
      </c>
      <c r="BJ116" t="s">
        <v>1611</v>
      </c>
      <c r="BK116" t="s">
        <v>1612</v>
      </c>
      <c r="BL116" t="s">
        <v>1613</v>
      </c>
      <c r="BM116" t="s">
        <v>1614</v>
      </c>
      <c r="BN116" t="s">
        <v>1615</v>
      </c>
      <c r="BQ116" t="s">
        <v>1616</v>
      </c>
      <c r="BU116">
        <v>6.6</v>
      </c>
      <c r="BV116">
        <v>0.65</v>
      </c>
      <c r="BW116" t="s">
        <v>1617</v>
      </c>
    </row>
    <row r="117" spans="1:75" x14ac:dyDescent="0.2">
      <c r="A117">
        <v>116</v>
      </c>
      <c r="B117" t="s">
        <v>105</v>
      </c>
      <c r="C117" s="1" t="s">
        <v>1587</v>
      </c>
      <c r="D117">
        <v>12.5</v>
      </c>
      <c r="E117">
        <v>8128</v>
      </c>
      <c r="F117" t="s">
        <v>1588</v>
      </c>
      <c r="G117">
        <v>19.07</v>
      </c>
      <c r="H117" t="s">
        <v>1589</v>
      </c>
      <c r="I117">
        <v>12.5</v>
      </c>
      <c r="J117">
        <v>12.47</v>
      </c>
      <c r="K117" t="s">
        <v>502</v>
      </c>
      <c r="L117" t="s">
        <v>1618</v>
      </c>
      <c r="M117">
        <v>87</v>
      </c>
      <c r="N117" t="s">
        <v>1165</v>
      </c>
      <c r="O117" t="s">
        <v>64</v>
      </c>
      <c r="P117">
        <v>90.3</v>
      </c>
      <c r="Q117">
        <v>0.11700000000000001</v>
      </c>
      <c r="R117" t="s">
        <v>1619</v>
      </c>
      <c r="S117" t="s">
        <v>181</v>
      </c>
      <c r="T117">
        <v>5.4</v>
      </c>
      <c r="V117" t="s">
        <v>1620</v>
      </c>
      <c r="W117" t="s">
        <v>724</v>
      </c>
      <c r="X117">
        <v>4.5</v>
      </c>
      <c r="AP117">
        <v>20</v>
      </c>
      <c r="AQ117">
        <v>3.3</v>
      </c>
      <c r="AR117" t="s">
        <v>69</v>
      </c>
      <c r="AS117" t="s">
        <v>70</v>
      </c>
      <c r="AT117">
        <v>8</v>
      </c>
      <c r="AU117" t="s">
        <v>508</v>
      </c>
      <c r="AV117">
        <v>2</v>
      </c>
      <c r="AW117">
        <v>502</v>
      </c>
      <c r="AX117">
        <v>211</v>
      </c>
      <c r="AY117" t="s">
        <v>72</v>
      </c>
      <c r="AZ117" t="s">
        <v>100</v>
      </c>
      <c r="BA117" t="s">
        <v>101</v>
      </c>
      <c r="BB117" t="s">
        <v>101</v>
      </c>
      <c r="BC117" t="s">
        <v>75</v>
      </c>
      <c r="BD117" t="s">
        <v>76</v>
      </c>
      <c r="BF117" t="s">
        <v>1621</v>
      </c>
      <c r="BG117" t="s">
        <v>1622</v>
      </c>
      <c r="BH117" t="s">
        <v>1595</v>
      </c>
      <c r="BI117" t="s">
        <v>1596</v>
      </c>
      <c r="BJ117" t="s">
        <v>1623</v>
      </c>
      <c r="BK117" t="s">
        <v>1624</v>
      </c>
      <c r="BL117" t="s">
        <v>1625</v>
      </c>
      <c r="BM117" t="s">
        <v>1626</v>
      </c>
      <c r="BN117" t="s">
        <v>1627</v>
      </c>
      <c r="BO117" t="s">
        <v>1628</v>
      </c>
      <c r="BP117" t="s">
        <v>1629</v>
      </c>
      <c r="BQ117" t="s">
        <v>1630</v>
      </c>
      <c r="BR117" t="s">
        <v>1631</v>
      </c>
      <c r="BU117">
        <v>6.6</v>
      </c>
      <c r="BV117">
        <v>0.28999999999999998</v>
      </c>
      <c r="BW117" t="s">
        <v>1632</v>
      </c>
    </row>
    <row r="118" spans="1:75" x14ac:dyDescent="0.2">
      <c r="A118">
        <v>117</v>
      </c>
      <c r="B118" t="s">
        <v>90</v>
      </c>
      <c r="C118" s="1" t="s">
        <v>1587</v>
      </c>
      <c r="D118">
        <v>13.4</v>
      </c>
      <c r="E118">
        <v>601254</v>
      </c>
      <c r="F118" t="s">
        <v>1633</v>
      </c>
      <c r="G118">
        <v>20.94</v>
      </c>
      <c r="H118" t="s">
        <v>1634</v>
      </c>
      <c r="I118">
        <v>6.8</v>
      </c>
      <c r="J118">
        <v>6.62</v>
      </c>
      <c r="K118" t="s">
        <v>61</v>
      </c>
      <c r="L118" t="s">
        <v>1605</v>
      </c>
      <c r="M118">
        <v>115</v>
      </c>
      <c r="N118" t="s">
        <v>1635</v>
      </c>
      <c r="O118" t="s">
        <v>64</v>
      </c>
      <c r="P118">
        <v>31.7</v>
      </c>
      <c r="Q118">
        <v>13.907999999999999</v>
      </c>
      <c r="R118" t="s">
        <v>74</v>
      </c>
      <c r="S118" t="s">
        <v>74</v>
      </c>
      <c r="T118" t="s">
        <v>74</v>
      </c>
      <c r="U118" t="s">
        <v>97</v>
      </c>
      <c r="V118" t="s">
        <v>74</v>
      </c>
      <c r="W118" t="s">
        <v>74</v>
      </c>
      <c r="X118" t="s">
        <v>74</v>
      </c>
      <c r="Y118" t="s">
        <v>97</v>
      </c>
      <c r="AP118">
        <v>20</v>
      </c>
      <c r="AQ118">
        <v>4.0999999999999996</v>
      </c>
      <c r="AR118" t="s">
        <v>69</v>
      </c>
      <c r="AS118" t="s">
        <v>70</v>
      </c>
      <c r="AT118">
        <v>8</v>
      </c>
      <c r="AU118" t="s">
        <v>1636</v>
      </c>
      <c r="AV118">
        <v>1</v>
      </c>
      <c r="AW118">
        <v>200</v>
      </c>
      <c r="AX118">
        <v>86</v>
      </c>
      <c r="AY118" t="s">
        <v>72</v>
      </c>
      <c r="AZ118" t="s">
        <v>73</v>
      </c>
      <c r="BA118" t="s">
        <v>74</v>
      </c>
      <c r="BC118" t="s">
        <v>75</v>
      </c>
      <c r="BD118" t="s">
        <v>76</v>
      </c>
      <c r="BF118" t="s">
        <v>1637</v>
      </c>
      <c r="BG118" t="s">
        <v>1638</v>
      </c>
      <c r="BU118">
        <v>6.6</v>
      </c>
    </row>
    <row r="119" spans="1:75" x14ac:dyDescent="0.2">
      <c r="A119">
        <v>118</v>
      </c>
      <c r="B119" t="s">
        <v>1639</v>
      </c>
      <c r="C119" s="1" t="s">
        <v>1640</v>
      </c>
      <c r="D119">
        <v>10.5</v>
      </c>
      <c r="E119">
        <v>7875</v>
      </c>
      <c r="F119" t="s">
        <v>1641</v>
      </c>
      <c r="G119">
        <v>15.54</v>
      </c>
      <c r="H119" t="s">
        <v>1642</v>
      </c>
      <c r="I119">
        <v>13.27</v>
      </c>
      <c r="J119">
        <v>12.55</v>
      </c>
      <c r="K119" t="s">
        <v>335</v>
      </c>
      <c r="L119" t="s">
        <v>1643</v>
      </c>
      <c r="M119">
        <v>217</v>
      </c>
      <c r="N119" t="s">
        <v>627</v>
      </c>
      <c r="O119" t="s">
        <v>64</v>
      </c>
      <c r="P119">
        <v>197</v>
      </c>
      <c r="Q119">
        <v>0.16700000000000001</v>
      </c>
      <c r="R119" t="s">
        <v>1644</v>
      </c>
      <c r="S119" t="s">
        <v>280</v>
      </c>
      <c r="T119">
        <v>7.1</v>
      </c>
      <c r="V119" t="s">
        <v>1645</v>
      </c>
      <c r="W119" t="s">
        <v>585</v>
      </c>
      <c r="X119">
        <v>7.3</v>
      </c>
      <c r="AP119">
        <v>20</v>
      </c>
      <c r="AQ119">
        <v>3</v>
      </c>
      <c r="AR119" t="s">
        <v>98</v>
      </c>
      <c r="AS119" t="s">
        <v>70</v>
      </c>
      <c r="AT119">
        <v>8</v>
      </c>
      <c r="AU119" t="s">
        <v>788</v>
      </c>
      <c r="AV119">
        <v>2</v>
      </c>
      <c r="AW119">
        <v>400</v>
      </c>
      <c r="AX119">
        <v>89</v>
      </c>
      <c r="AY119" t="s">
        <v>72</v>
      </c>
      <c r="AZ119" t="s">
        <v>100</v>
      </c>
      <c r="BA119" t="s">
        <v>101</v>
      </c>
      <c r="BB119" t="s">
        <v>380</v>
      </c>
      <c r="BC119" t="s">
        <v>102</v>
      </c>
      <c r="BD119" t="s">
        <v>76</v>
      </c>
      <c r="BF119" t="s">
        <v>1646</v>
      </c>
      <c r="BG119" t="s">
        <v>1647</v>
      </c>
      <c r="BH119" t="s">
        <v>1648</v>
      </c>
      <c r="BJ119" t="s">
        <v>1649</v>
      </c>
      <c r="BK119" t="s">
        <v>1650</v>
      </c>
      <c r="BL119" t="s">
        <v>1092</v>
      </c>
      <c r="BQ119" t="s">
        <v>1651</v>
      </c>
      <c r="BR119" t="s">
        <v>1652</v>
      </c>
      <c r="BU119">
        <v>2.4</v>
      </c>
      <c r="BV119">
        <v>1.9</v>
      </c>
      <c r="BW119" t="s">
        <v>1653</v>
      </c>
    </row>
    <row r="120" spans="1:75" x14ac:dyDescent="0.2">
      <c r="A120">
        <v>119</v>
      </c>
      <c r="B120" t="s">
        <v>1654</v>
      </c>
      <c r="C120" s="1" t="s">
        <v>1640</v>
      </c>
      <c r="D120">
        <v>10.5</v>
      </c>
      <c r="E120">
        <v>7875</v>
      </c>
      <c r="F120" t="s">
        <v>1641</v>
      </c>
      <c r="G120">
        <v>15.53</v>
      </c>
      <c r="H120" t="s">
        <v>1642</v>
      </c>
      <c r="I120">
        <v>13.27</v>
      </c>
      <c r="J120">
        <v>12.55</v>
      </c>
      <c r="K120" t="s">
        <v>581</v>
      </c>
      <c r="L120" t="s">
        <v>582</v>
      </c>
      <c r="M120">
        <v>36</v>
      </c>
      <c r="N120" t="s">
        <v>583</v>
      </c>
      <c r="O120" t="s">
        <v>64</v>
      </c>
      <c r="P120">
        <v>197</v>
      </c>
      <c r="Q120">
        <v>0.17699999999999999</v>
      </c>
      <c r="R120" t="s">
        <v>74</v>
      </c>
      <c r="S120" t="s">
        <v>74</v>
      </c>
      <c r="T120" t="s">
        <v>74</v>
      </c>
      <c r="U120" t="s">
        <v>97</v>
      </c>
      <c r="V120" t="s">
        <v>74</v>
      </c>
      <c r="W120" t="s">
        <v>74</v>
      </c>
      <c r="X120" t="s">
        <v>74</v>
      </c>
      <c r="Y120" t="s">
        <v>97</v>
      </c>
      <c r="AP120">
        <v>30</v>
      </c>
      <c r="AQ120">
        <v>3.3</v>
      </c>
      <c r="AR120" t="s">
        <v>193</v>
      </c>
      <c r="AS120" t="s">
        <v>70</v>
      </c>
      <c r="AT120">
        <v>8</v>
      </c>
      <c r="AU120" t="s">
        <v>587</v>
      </c>
      <c r="AV120">
        <v>2</v>
      </c>
      <c r="AW120">
        <v>400</v>
      </c>
      <c r="AZ120" t="s">
        <v>73</v>
      </c>
      <c r="BA120" t="s">
        <v>101</v>
      </c>
      <c r="BB120" t="s">
        <v>101</v>
      </c>
      <c r="BC120" t="s">
        <v>102</v>
      </c>
      <c r="BD120" t="s">
        <v>76</v>
      </c>
      <c r="BF120" t="s">
        <v>1655</v>
      </c>
      <c r="BG120" t="s">
        <v>1656</v>
      </c>
      <c r="BH120" t="s">
        <v>1648</v>
      </c>
      <c r="BJ120" t="s">
        <v>1657</v>
      </c>
      <c r="BK120" t="s">
        <v>1658</v>
      </c>
      <c r="BM120" t="s">
        <v>1659</v>
      </c>
      <c r="BN120" t="s">
        <v>1660</v>
      </c>
      <c r="BO120" t="s">
        <v>1661</v>
      </c>
      <c r="BQ120" t="s">
        <v>1662</v>
      </c>
      <c r="BR120" t="s">
        <v>1663</v>
      </c>
      <c r="BU120">
        <v>2.4</v>
      </c>
      <c r="BW120" t="s">
        <v>1664</v>
      </c>
    </row>
    <row r="121" spans="1:75" x14ac:dyDescent="0.2">
      <c r="A121">
        <v>120</v>
      </c>
      <c r="B121" t="s">
        <v>105</v>
      </c>
      <c r="C121" s="1" t="s">
        <v>1665</v>
      </c>
      <c r="D121">
        <v>16.600000000000001</v>
      </c>
      <c r="E121">
        <v>4685</v>
      </c>
      <c r="F121" t="s">
        <v>1666</v>
      </c>
      <c r="G121">
        <v>16.46</v>
      </c>
      <c r="H121" t="s">
        <v>1667</v>
      </c>
      <c r="I121">
        <v>14.01</v>
      </c>
      <c r="J121">
        <v>13.37</v>
      </c>
      <c r="K121" t="s">
        <v>149</v>
      </c>
      <c r="L121" t="s">
        <v>150</v>
      </c>
      <c r="M121">
        <v>66</v>
      </c>
      <c r="N121" t="s">
        <v>151</v>
      </c>
      <c r="O121" t="s">
        <v>64</v>
      </c>
      <c r="P121">
        <v>338</v>
      </c>
      <c r="Q121">
        <v>0.34899999999999998</v>
      </c>
      <c r="R121" t="s">
        <v>1668</v>
      </c>
      <c r="S121" t="s">
        <v>250</v>
      </c>
      <c r="T121">
        <v>7.1</v>
      </c>
      <c r="V121" t="s">
        <v>1669</v>
      </c>
      <c r="W121" t="s">
        <v>1670</v>
      </c>
      <c r="X121">
        <v>5.9</v>
      </c>
      <c r="AP121">
        <v>40</v>
      </c>
      <c r="AQ121">
        <v>2.5</v>
      </c>
      <c r="AR121" t="s">
        <v>193</v>
      </c>
      <c r="AS121" t="s">
        <v>70</v>
      </c>
      <c r="AT121">
        <v>8</v>
      </c>
      <c r="AU121" t="s">
        <v>155</v>
      </c>
      <c r="AV121">
        <v>2</v>
      </c>
      <c r="AW121">
        <v>320</v>
      </c>
      <c r="AX121">
        <v>21</v>
      </c>
      <c r="AY121" t="s">
        <v>72</v>
      </c>
      <c r="AZ121" t="s">
        <v>1671</v>
      </c>
      <c r="BA121" t="s">
        <v>101</v>
      </c>
      <c r="BB121" t="s">
        <v>101</v>
      </c>
      <c r="BC121" t="s">
        <v>157</v>
      </c>
      <c r="BD121" t="s">
        <v>76</v>
      </c>
      <c r="BE121" t="s">
        <v>1672</v>
      </c>
      <c r="BF121" t="s">
        <v>1673</v>
      </c>
      <c r="BG121" t="s">
        <v>1674</v>
      </c>
      <c r="BH121" t="s">
        <v>1675</v>
      </c>
      <c r="BI121" t="s">
        <v>1676</v>
      </c>
      <c r="BJ121" t="s">
        <v>1677</v>
      </c>
      <c r="BK121" t="s">
        <v>1678</v>
      </c>
      <c r="BL121" t="s">
        <v>1679</v>
      </c>
      <c r="BM121" t="s">
        <v>1680</v>
      </c>
      <c r="BN121" t="s">
        <v>1681</v>
      </c>
      <c r="BO121" t="s">
        <v>1682</v>
      </c>
      <c r="BP121" t="s">
        <v>1683</v>
      </c>
      <c r="BQ121" t="s">
        <v>1684</v>
      </c>
      <c r="BR121" t="s">
        <v>1685</v>
      </c>
      <c r="BU121">
        <v>2.6</v>
      </c>
      <c r="BV121">
        <v>0.59</v>
      </c>
      <c r="BW121" t="s">
        <v>1686</v>
      </c>
    </row>
    <row r="122" spans="1:75" x14ac:dyDescent="0.2">
      <c r="A122">
        <v>121</v>
      </c>
      <c r="B122" t="s">
        <v>105</v>
      </c>
      <c r="C122" s="1" t="s">
        <v>1687</v>
      </c>
      <c r="D122">
        <v>12.6</v>
      </c>
      <c r="E122">
        <v>8906</v>
      </c>
      <c r="F122" t="s">
        <v>1688</v>
      </c>
      <c r="G122">
        <v>17.079999999999998</v>
      </c>
      <c r="H122" t="s">
        <v>1689</v>
      </c>
      <c r="I122">
        <v>13.28</v>
      </c>
      <c r="J122">
        <v>12.55</v>
      </c>
      <c r="K122" t="s">
        <v>353</v>
      </c>
      <c r="L122" t="s">
        <v>354</v>
      </c>
      <c r="M122">
        <v>274</v>
      </c>
      <c r="N122" t="s">
        <v>355</v>
      </c>
      <c r="O122" t="s">
        <v>64</v>
      </c>
      <c r="P122">
        <v>197</v>
      </c>
      <c r="Q122">
        <v>0.41199999999999998</v>
      </c>
      <c r="R122" t="s">
        <v>1690</v>
      </c>
      <c r="S122" t="s">
        <v>660</v>
      </c>
      <c r="T122">
        <v>5.6</v>
      </c>
      <c r="U122">
        <v>8.1</v>
      </c>
      <c r="V122" t="s">
        <v>1691</v>
      </c>
      <c r="W122" t="s">
        <v>851</v>
      </c>
      <c r="X122">
        <v>6.5</v>
      </c>
      <c r="Y122">
        <v>68.5</v>
      </c>
      <c r="AP122">
        <v>25</v>
      </c>
      <c r="AQ122">
        <v>4</v>
      </c>
      <c r="AR122" t="s">
        <v>98</v>
      </c>
      <c r="AS122" t="s">
        <v>70</v>
      </c>
      <c r="AT122">
        <v>8</v>
      </c>
      <c r="AU122" t="s">
        <v>358</v>
      </c>
      <c r="AV122">
        <v>2</v>
      </c>
      <c r="AW122">
        <v>440</v>
      </c>
      <c r="AX122">
        <v>120</v>
      </c>
      <c r="AY122" t="s">
        <v>72</v>
      </c>
      <c r="AZ122" t="s">
        <v>359</v>
      </c>
      <c r="BA122" t="s">
        <v>101</v>
      </c>
      <c r="BB122" t="s">
        <v>101</v>
      </c>
      <c r="BC122" t="s">
        <v>157</v>
      </c>
      <c r="BD122" t="s">
        <v>405</v>
      </c>
      <c r="BF122" t="s">
        <v>1692</v>
      </c>
      <c r="BG122" t="s">
        <v>1693</v>
      </c>
      <c r="BH122" t="s">
        <v>1694</v>
      </c>
      <c r="BI122" t="s">
        <v>1695</v>
      </c>
      <c r="BJ122" t="s">
        <v>1696</v>
      </c>
      <c r="BK122" t="s">
        <v>1697</v>
      </c>
      <c r="BL122" t="s">
        <v>1698</v>
      </c>
      <c r="BM122" t="s">
        <v>1699</v>
      </c>
      <c r="BN122" t="s">
        <v>1700</v>
      </c>
      <c r="BO122" t="s">
        <v>1701</v>
      </c>
      <c r="BQ122" t="s">
        <v>1702</v>
      </c>
      <c r="BR122" t="s">
        <v>1703</v>
      </c>
      <c r="BU122">
        <v>3.8</v>
      </c>
      <c r="BV122">
        <v>2.1800000000000002</v>
      </c>
      <c r="BW122" t="s">
        <v>1704</v>
      </c>
    </row>
    <row r="123" spans="1:75" x14ac:dyDescent="0.2">
      <c r="A123">
        <v>122</v>
      </c>
      <c r="B123" t="s">
        <v>105</v>
      </c>
      <c r="C123" s="1" t="s">
        <v>1687</v>
      </c>
      <c r="D123">
        <v>13.7</v>
      </c>
      <c r="E123">
        <v>4578</v>
      </c>
      <c r="F123" t="s">
        <v>1705</v>
      </c>
      <c r="G123">
        <v>16.98</v>
      </c>
      <c r="H123" t="s">
        <v>1706</v>
      </c>
      <c r="I123">
        <v>12.23</v>
      </c>
      <c r="J123">
        <v>11.79</v>
      </c>
      <c r="K123" t="s">
        <v>1707</v>
      </c>
      <c r="L123" t="s">
        <v>1708</v>
      </c>
      <c r="M123">
        <v>62</v>
      </c>
      <c r="N123" t="s">
        <v>1709</v>
      </c>
      <c r="O123" t="s">
        <v>64</v>
      </c>
      <c r="P123">
        <v>192</v>
      </c>
      <c r="Q123">
        <v>60</v>
      </c>
      <c r="R123" t="s">
        <v>1710</v>
      </c>
      <c r="S123" t="s">
        <v>326</v>
      </c>
      <c r="T123">
        <v>11.3</v>
      </c>
      <c r="V123" t="s">
        <v>1711</v>
      </c>
      <c r="W123" t="s">
        <v>425</v>
      </c>
      <c r="X123">
        <v>6.6</v>
      </c>
      <c r="AP123">
        <v>20</v>
      </c>
      <c r="AQ123">
        <v>5</v>
      </c>
      <c r="AR123" t="s">
        <v>69</v>
      </c>
      <c r="AS123" t="s">
        <v>70</v>
      </c>
      <c r="AT123">
        <v>8</v>
      </c>
      <c r="AU123" t="s">
        <v>1336</v>
      </c>
      <c r="AV123">
        <v>2</v>
      </c>
      <c r="AW123">
        <v>680</v>
      </c>
      <c r="AZ123" t="s">
        <v>394</v>
      </c>
      <c r="BA123" t="s">
        <v>74</v>
      </c>
      <c r="BC123" t="s">
        <v>1712</v>
      </c>
      <c r="BD123" t="s">
        <v>1712</v>
      </c>
      <c r="BF123" t="s">
        <v>1713</v>
      </c>
      <c r="BG123" t="s">
        <v>1714</v>
      </c>
      <c r="BH123" t="s">
        <v>1715</v>
      </c>
      <c r="BI123" t="s">
        <v>1716</v>
      </c>
      <c r="BM123" t="s">
        <v>1717</v>
      </c>
      <c r="BN123" t="s">
        <v>1718</v>
      </c>
      <c r="BU123">
        <v>2.6</v>
      </c>
      <c r="BV123">
        <v>1.07</v>
      </c>
    </row>
    <row r="124" spans="1:75" x14ac:dyDescent="0.2">
      <c r="A124">
        <v>123</v>
      </c>
      <c r="B124" t="s">
        <v>529</v>
      </c>
      <c r="C124" s="1" t="s">
        <v>1719</v>
      </c>
      <c r="D124">
        <v>13.3</v>
      </c>
      <c r="E124">
        <v>143071</v>
      </c>
      <c r="F124" t="s">
        <v>1720</v>
      </c>
      <c r="G124">
        <v>19.18</v>
      </c>
      <c r="H124" t="s">
        <v>1721</v>
      </c>
      <c r="I124">
        <v>8.41</v>
      </c>
      <c r="J124">
        <v>7.69</v>
      </c>
      <c r="K124" t="s">
        <v>61</v>
      </c>
      <c r="L124" t="s">
        <v>1722</v>
      </c>
      <c r="M124">
        <v>123</v>
      </c>
      <c r="N124" t="s">
        <v>640</v>
      </c>
      <c r="O124" t="s">
        <v>64</v>
      </c>
      <c r="P124">
        <v>22.7</v>
      </c>
      <c r="Q124">
        <v>0.81299999999999994</v>
      </c>
      <c r="R124" t="s">
        <v>1723</v>
      </c>
      <c r="S124" t="s">
        <v>1724</v>
      </c>
      <c r="T124" t="s">
        <v>74</v>
      </c>
      <c r="U124" t="s">
        <v>97</v>
      </c>
      <c r="V124" t="s">
        <v>1723</v>
      </c>
      <c r="W124" t="s">
        <v>1724</v>
      </c>
      <c r="X124" t="s">
        <v>74</v>
      </c>
      <c r="Y124" t="s">
        <v>97</v>
      </c>
      <c r="AP124">
        <v>20</v>
      </c>
      <c r="AQ124">
        <v>4.0999999999999996</v>
      </c>
      <c r="AR124" t="s">
        <v>69</v>
      </c>
      <c r="AS124" t="s">
        <v>70</v>
      </c>
      <c r="AT124">
        <v>8</v>
      </c>
      <c r="AU124" t="s">
        <v>1636</v>
      </c>
      <c r="AV124">
        <v>2</v>
      </c>
      <c r="AW124">
        <v>350</v>
      </c>
      <c r="AX124">
        <v>86</v>
      </c>
      <c r="AY124" t="s">
        <v>72</v>
      </c>
      <c r="AZ124" t="s">
        <v>73</v>
      </c>
      <c r="BA124" t="s">
        <v>74</v>
      </c>
      <c r="BC124" t="s">
        <v>75</v>
      </c>
      <c r="BD124" t="s">
        <v>76</v>
      </c>
      <c r="BF124" t="s">
        <v>1725</v>
      </c>
      <c r="BG124" t="s">
        <v>1726</v>
      </c>
      <c r="BH124" t="s">
        <v>1727</v>
      </c>
      <c r="BI124" t="s">
        <v>1728</v>
      </c>
      <c r="BS124" t="s">
        <v>55</v>
      </c>
      <c r="BU124">
        <v>10.8</v>
      </c>
    </row>
    <row r="125" spans="1:75" x14ac:dyDescent="0.2">
      <c r="A125">
        <v>124</v>
      </c>
      <c r="B125" t="s">
        <v>57</v>
      </c>
      <c r="C125" s="1" t="s">
        <v>1719</v>
      </c>
      <c r="D125">
        <v>13.3</v>
      </c>
      <c r="E125">
        <v>143071</v>
      </c>
      <c r="F125" t="s">
        <v>1720</v>
      </c>
      <c r="G125">
        <v>19.170000000000002</v>
      </c>
      <c r="H125" t="s">
        <v>1721</v>
      </c>
      <c r="I125">
        <v>8.41</v>
      </c>
      <c r="J125">
        <v>7.69</v>
      </c>
      <c r="K125" t="s">
        <v>1331</v>
      </c>
      <c r="L125" t="s">
        <v>1729</v>
      </c>
      <c r="M125">
        <v>27</v>
      </c>
      <c r="N125" t="s">
        <v>1730</v>
      </c>
      <c r="O125" t="s">
        <v>64</v>
      </c>
      <c r="P125">
        <v>112</v>
      </c>
      <c r="Q125">
        <v>0.77900000000000003</v>
      </c>
      <c r="R125" t="s">
        <v>1731</v>
      </c>
      <c r="S125" t="s">
        <v>220</v>
      </c>
      <c r="T125">
        <v>8.1999999999999993</v>
      </c>
      <c r="V125" t="s">
        <v>1732</v>
      </c>
      <c r="W125" t="s">
        <v>1733</v>
      </c>
      <c r="X125">
        <v>6.6</v>
      </c>
      <c r="AP125">
        <v>10</v>
      </c>
      <c r="AQ125">
        <v>1</v>
      </c>
      <c r="AR125" t="s">
        <v>1734</v>
      </c>
      <c r="AS125" t="s">
        <v>70</v>
      </c>
      <c r="AT125">
        <v>8</v>
      </c>
      <c r="AU125" t="s">
        <v>123</v>
      </c>
      <c r="AV125">
        <v>2</v>
      </c>
      <c r="AW125">
        <v>303</v>
      </c>
      <c r="AX125">
        <v>89</v>
      </c>
      <c r="AY125" t="s">
        <v>72</v>
      </c>
      <c r="AZ125" t="s">
        <v>100</v>
      </c>
      <c r="BA125" t="s">
        <v>101</v>
      </c>
      <c r="BB125" t="s">
        <v>101</v>
      </c>
      <c r="BC125" t="s">
        <v>102</v>
      </c>
      <c r="BD125" t="s">
        <v>405</v>
      </c>
      <c r="BF125" t="s">
        <v>1735</v>
      </c>
      <c r="BG125" t="s">
        <v>1736</v>
      </c>
      <c r="BH125" t="s">
        <v>1727</v>
      </c>
      <c r="BI125" t="s">
        <v>1728</v>
      </c>
      <c r="BJ125" t="s">
        <v>1737</v>
      </c>
      <c r="BL125" t="s">
        <v>1738</v>
      </c>
      <c r="BQ125" t="s">
        <v>1739</v>
      </c>
      <c r="BS125" t="s">
        <v>55</v>
      </c>
      <c r="BU125">
        <v>10.8</v>
      </c>
      <c r="BV125">
        <v>1.31</v>
      </c>
      <c r="BW125" t="s">
        <v>1740</v>
      </c>
    </row>
    <row r="126" spans="1:75" x14ac:dyDescent="0.2">
      <c r="A126">
        <v>125</v>
      </c>
      <c r="B126" t="s">
        <v>57</v>
      </c>
      <c r="C126" s="1" t="s">
        <v>1719</v>
      </c>
      <c r="D126">
        <v>14.8</v>
      </c>
      <c r="E126">
        <v>7180</v>
      </c>
      <c r="F126" t="s">
        <v>1741</v>
      </c>
      <c r="G126">
        <v>17.920000000000002</v>
      </c>
      <c r="H126" t="s">
        <v>1742</v>
      </c>
      <c r="I126">
        <v>10.130000000000001</v>
      </c>
      <c r="J126">
        <v>9.75</v>
      </c>
      <c r="K126" t="s">
        <v>353</v>
      </c>
      <c r="L126" t="s">
        <v>354</v>
      </c>
      <c r="M126">
        <v>274</v>
      </c>
      <c r="N126" t="s">
        <v>355</v>
      </c>
      <c r="O126" t="s">
        <v>64</v>
      </c>
      <c r="P126">
        <v>50.2</v>
      </c>
      <c r="Q126">
        <v>0.23699999999999999</v>
      </c>
      <c r="R126" t="s">
        <v>1743</v>
      </c>
      <c r="S126" t="s">
        <v>120</v>
      </c>
      <c r="T126">
        <v>14.2</v>
      </c>
      <c r="U126">
        <v>51.9</v>
      </c>
      <c r="V126" t="s">
        <v>1744</v>
      </c>
      <c r="W126" t="s">
        <v>341</v>
      </c>
      <c r="X126">
        <v>9.4</v>
      </c>
      <c r="Y126">
        <v>53.8</v>
      </c>
      <c r="AP126">
        <v>25</v>
      </c>
      <c r="AQ126">
        <v>4</v>
      </c>
      <c r="AR126" t="s">
        <v>98</v>
      </c>
      <c r="AS126" t="s">
        <v>70</v>
      </c>
      <c r="AT126">
        <v>8</v>
      </c>
      <c r="AU126" t="s">
        <v>426</v>
      </c>
      <c r="AV126">
        <v>2</v>
      </c>
      <c r="AW126">
        <v>440</v>
      </c>
      <c r="AX126">
        <v>120</v>
      </c>
      <c r="AY126" t="s">
        <v>72</v>
      </c>
      <c r="AZ126" t="s">
        <v>359</v>
      </c>
      <c r="BA126" t="s">
        <v>101</v>
      </c>
      <c r="BB126" t="s">
        <v>101</v>
      </c>
      <c r="BC126" t="s">
        <v>102</v>
      </c>
      <c r="BD126" t="s">
        <v>76</v>
      </c>
      <c r="BF126" t="s">
        <v>1745</v>
      </c>
      <c r="BG126" t="s">
        <v>1746</v>
      </c>
      <c r="BH126" t="s">
        <v>1747</v>
      </c>
      <c r="BI126" t="s">
        <v>1748</v>
      </c>
      <c r="BJ126" t="s">
        <v>1749</v>
      </c>
      <c r="BK126" t="s">
        <v>1750</v>
      </c>
      <c r="BL126" t="s">
        <v>1751</v>
      </c>
      <c r="BM126" t="s">
        <v>1752</v>
      </c>
      <c r="BN126" t="s">
        <v>1753</v>
      </c>
      <c r="BO126" t="s">
        <v>1754</v>
      </c>
      <c r="BQ126" t="s">
        <v>1755</v>
      </c>
      <c r="BR126" t="s">
        <v>1756</v>
      </c>
      <c r="BS126" t="s">
        <v>55</v>
      </c>
      <c r="BU126">
        <v>7.8</v>
      </c>
      <c r="BV126">
        <v>0.72</v>
      </c>
      <c r="BW126" t="s">
        <v>1757</v>
      </c>
    </row>
    <row r="127" spans="1:75" x14ac:dyDescent="0.2">
      <c r="A127">
        <v>126</v>
      </c>
      <c r="B127" t="s">
        <v>57</v>
      </c>
      <c r="C127" s="1" t="s">
        <v>1758</v>
      </c>
      <c r="D127">
        <v>12.6</v>
      </c>
      <c r="E127">
        <v>660</v>
      </c>
      <c r="F127" t="s">
        <v>1759</v>
      </c>
      <c r="G127">
        <v>13.34</v>
      </c>
      <c r="H127" t="s">
        <v>1760</v>
      </c>
      <c r="I127">
        <v>11.04</v>
      </c>
      <c r="J127">
        <v>10.42</v>
      </c>
      <c r="K127" t="s">
        <v>387</v>
      </c>
      <c r="L127" t="s">
        <v>388</v>
      </c>
      <c r="M127">
        <v>79</v>
      </c>
      <c r="N127" t="s">
        <v>389</v>
      </c>
      <c r="O127" t="s">
        <v>64</v>
      </c>
      <c r="P127">
        <v>50.2</v>
      </c>
      <c r="Q127">
        <v>0.34300000000000003</v>
      </c>
      <c r="R127" t="s">
        <v>1761</v>
      </c>
      <c r="S127" t="s">
        <v>1733</v>
      </c>
      <c r="T127">
        <v>10.4</v>
      </c>
      <c r="V127" t="s">
        <v>1762</v>
      </c>
      <c r="W127" t="s">
        <v>787</v>
      </c>
      <c r="X127">
        <v>16.100000000000001</v>
      </c>
      <c r="AP127">
        <v>35</v>
      </c>
      <c r="AQ127">
        <v>7</v>
      </c>
      <c r="AR127" t="s">
        <v>69</v>
      </c>
      <c r="AS127" t="s">
        <v>392</v>
      </c>
      <c r="AT127">
        <v>8</v>
      </c>
      <c r="AU127" t="s">
        <v>994</v>
      </c>
      <c r="AV127">
        <v>4</v>
      </c>
      <c r="AW127">
        <v>480</v>
      </c>
      <c r="AX127">
        <v>20</v>
      </c>
      <c r="AY127" t="s">
        <v>72</v>
      </c>
      <c r="AZ127" t="s">
        <v>394</v>
      </c>
      <c r="BA127" t="s">
        <v>74</v>
      </c>
      <c r="BB127" t="s">
        <v>101</v>
      </c>
      <c r="BC127" t="s">
        <v>75</v>
      </c>
      <c r="BD127" t="s">
        <v>76</v>
      </c>
      <c r="BF127" t="s">
        <v>1763</v>
      </c>
      <c r="BG127" t="s">
        <v>1764</v>
      </c>
      <c r="BH127" t="s">
        <v>1765</v>
      </c>
      <c r="BI127" t="s">
        <v>1766</v>
      </c>
      <c r="BL127" t="s">
        <v>1767</v>
      </c>
      <c r="BS127" t="s">
        <v>55</v>
      </c>
      <c r="BU127">
        <v>2.4</v>
      </c>
      <c r="BV127">
        <v>0.06</v>
      </c>
    </row>
    <row r="128" spans="1:75" x14ac:dyDescent="0.2">
      <c r="A128">
        <v>127</v>
      </c>
      <c r="B128" t="s">
        <v>90</v>
      </c>
      <c r="C128" s="1" t="s">
        <v>1768</v>
      </c>
      <c r="D128">
        <v>15.1</v>
      </c>
      <c r="E128">
        <v>39362</v>
      </c>
      <c r="F128" t="s">
        <v>1769</v>
      </c>
      <c r="G128">
        <v>18.899999999999999</v>
      </c>
      <c r="H128" t="s">
        <v>1770</v>
      </c>
      <c r="I128">
        <v>14.04</v>
      </c>
      <c r="J128">
        <v>13.53</v>
      </c>
      <c r="K128" t="s">
        <v>335</v>
      </c>
      <c r="L128" t="s">
        <v>1771</v>
      </c>
      <c r="M128">
        <v>1</v>
      </c>
      <c r="N128" t="s">
        <v>337</v>
      </c>
      <c r="O128" t="s">
        <v>64</v>
      </c>
      <c r="P128">
        <v>338</v>
      </c>
      <c r="Q128">
        <v>4.5949999999999998</v>
      </c>
      <c r="R128" t="s">
        <v>1772</v>
      </c>
      <c r="S128" t="s">
        <v>1724</v>
      </c>
      <c r="T128" t="s">
        <v>74</v>
      </c>
      <c r="U128" t="s">
        <v>97</v>
      </c>
      <c r="V128" t="s">
        <v>1772</v>
      </c>
      <c r="W128" t="s">
        <v>1724</v>
      </c>
      <c r="X128" t="s">
        <v>74</v>
      </c>
      <c r="Y128" t="s">
        <v>97</v>
      </c>
      <c r="AP128">
        <v>20</v>
      </c>
      <c r="AQ128">
        <v>3</v>
      </c>
      <c r="AR128" t="s">
        <v>98</v>
      </c>
      <c r="AS128" t="s">
        <v>70</v>
      </c>
      <c r="AT128">
        <v>8</v>
      </c>
      <c r="AU128" t="s">
        <v>788</v>
      </c>
      <c r="AV128">
        <v>2</v>
      </c>
      <c r="AW128">
        <v>400</v>
      </c>
      <c r="AX128">
        <v>89</v>
      </c>
      <c r="AY128" t="s">
        <v>72</v>
      </c>
      <c r="AZ128" t="s">
        <v>100</v>
      </c>
      <c r="BA128" t="s">
        <v>101</v>
      </c>
      <c r="BB128" t="s">
        <v>101</v>
      </c>
      <c r="BC128" t="s">
        <v>102</v>
      </c>
      <c r="BD128" t="s">
        <v>76</v>
      </c>
      <c r="BF128" t="s">
        <v>1773</v>
      </c>
      <c r="BG128" t="s">
        <v>1774</v>
      </c>
      <c r="BL128" t="s">
        <v>1092</v>
      </c>
      <c r="BU128">
        <v>2.4</v>
      </c>
    </row>
    <row r="129" spans="1:75" x14ac:dyDescent="0.2">
      <c r="A129">
        <v>128</v>
      </c>
      <c r="B129" t="s">
        <v>105</v>
      </c>
      <c r="C129" s="1" t="s">
        <v>1768</v>
      </c>
      <c r="D129">
        <v>16.7</v>
      </c>
      <c r="E129">
        <v>77</v>
      </c>
      <c r="F129" t="s">
        <v>1775</v>
      </c>
      <c r="G129">
        <v>12.32</v>
      </c>
      <c r="H129" t="s">
        <v>1776</v>
      </c>
      <c r="I129">
        <v>12.69</v>
      </c>
      <c r="J129">
        <v>12.32</v>
      </c>
      <c r="K129" t="s">
        <v>1572</v>
      </c>
      <c r="L129" t="s">
        <v>1573</v>
      </c>
      <c r="M129">
        <v>39</v>
      </c>
      <c r="N129" t="s">
        <v>1574</v>
      </c>
      <c r="O129" t="s">
        <v>64</v>
      </c>
      <c r="P129">
        <v>33.299999999999997</v>
      </c>
      <c r="Q129">
        <v>1.399</v>
      </c>
      <c r="R129" t="s">
        <v>1777</v>
      </c>
      <c r="S129" t="s">
        <v>744</v>
      </c>
      <c r="T129">
        <v>3.8</v>
      </c>
      <c r="V129" t="s">
        <v>1778</v>
      </c>
      <c r="W129" t="s">
        <v>523</v>
      </c>
      <c r="X129">
        <v>3</v>
      </c>
      <c r="AP129">
        <v>50</v>
      </c>
      <c r="AQ129">
        <v>12</v>
      </c>
      <c r="AR129" t="s">
        <v>69</v>
      </c>
      <c r="AS129" t="s">
        <v>1578</v>
      </c>
      <c r="AT129">
        <v>8</v>
      </c>
      <c r="AU129" t="s">
        <v>1579</v>
      </c>
      <c r="AV129">
        <v>1</v>
      </c>
      <c r="AW129" t="s">
        <v>1779</v>
      </c>
      <c r="AZ129" t="s">
        <v>359</v>
      </c>
      <c r="BA129" t="s">
        <v>74</v>
      </c>
      <c r="BC129" t="s">
        <v>102</v>
      </c>
      <c r="BD129" t="s">
        <v>76</v>
      </c>
      <c r="BE129" t="s">
        <v>1780</v>
      </c>
      <c r="BF129" t="s">
        <v>1781</v>
      </c>
      <c r="BG129" t="s">
        <v>1782</v>
      </c>
      <c r="BH129" t="s">
        <v>1783</v>
      </c>
      <c r="BI129" t="s">
        <v>1784</v>
      </c>
      <c r="BU129">
        <v>0.6</v>
      </c>
      <c r="BV129">
        <v>-1.51</v>
      </c>
    </row>
    <row r="130" spans="1:75" x14ac:dyDescent="0.2">
      <c r="A130">
        <v>129</v>
      </c>
      <c r="B130" t="s">
        <v>57</v>
      </c>
      <c r="C130" s="1" t="s">
        <v>1785</v>
      </c>
      <c r="D130">
        <v>11.7</v>
      </c>
      <c r="E130">
        <v>12242</v>
      </c>
      <c r="F130" t="s">
        <v>1786</v>
      </c>
      <c r="G130">
        <v>18.7</v>
      </c>
      <c r="H130" t="s">
        <v>1787</v>
      </c>
      <c r="I130">
        <v>12.13</v>
      </c>
      <c r="J130">
        <v>11.62</v>
      </c>
      <c r="K130" t="s">
        <v>848</v>
      </c>
      <c r="L130" t="s">
        <v>1788</v>
      </c>
      <c r="M130">
        <v>0</v>
      </c>
      <c r="N130" t="s">
        <v>1789</v>
      </c>
      <c r="O130" t="s">
        <v>64</v>
      </c>
      <c r="P130">
        <v>144</v>
      </c>
      <c r="Q130">
        <v>1.1599999999999999</v>
      </c>
      <c r="R130" t="s">
        <v>1790</v>
      </c>
      <c r="S130" t="s">
        <v>1101</v>
      </c>
      <c r="T130">
        <v>4.0999999999999996</v>
      </c>
      <c r="V130" t="s">
        <v>1791</v>
      </c>
      <c r="W130" t="s">
        <v>250</v>
      </c>
      <c r="X130">
        <v>3.7</v>
      </c>
      <c r="AP130">
        <v>20</v>
      </c>
      <c r="AQ130">
        <v>3</v>
      </c>
      <c r="AR130" t="s">
        <v>98</v>
      </c>
      <c r="AS130" t="s">
        <v>70</v>
      </c>
      <c r="AT130">
        <v>8</v>
      </c>
      <c r="AU130" t="s">
        <v>315</v>
      </c>
      <c r="AV130">
        <v>4</v>
      </c>
      <c r="AW130">
        <v>385</v>
      </c>
      <c r="AX130">
        <v>64</v>
      </c>
      <c r="AY130" t="s">
        <v>72</v>
      </c>
      <c r="AZ130" t="s">
        <v>394</v>
      </c>
      <c r="BA130" t="s">
        <v>101</v>
      </c>
      <c r="BB130" t="s">
        <v>380</v>
      </c>
      <c r="BC130" t="s">
        <v>75</v>
      </c>
      <c r="BD130" t="s">
        <v>76</v>
      </c>
      <c r="BF130" t="s">
        <v>1792</v>
      </c>
      <c r="BG130" t="s">
        <v>1793</v>
      </c>
      <c r="BH130" t="s">
        <v>1794</v>
      </c>
      <c r="BI130" t="s">
        <v>1795</v>
      </c>
      <c r="BJ130" t="s">
        <v>1796</v>
      </c>
      <c r="BK130" t="s">
        <v>1797</v>
      </c>
      <c r="BM130" t="s">
        <v>1798</v>
      </c>
      <c r="BN130" t="s">
        <v>1799</v>
      </c>
      <c r="BO130" t="s">
        <v>1800</v>
      </c>
      <c r="BQ130" t="s">
        <v>1801</v>
      </c>
      <c r="BS130" t="s">
        <v>55</v>
      </c>
      <c r="BU130">
        <v>6.6</v>
      </c>
      <c r="BV130">
        <v>1.02</v>
      </c>
      <c r="BW130" t="s">
        <v>1802</v>
      </c>
    </row>
    <row r="131" spans="1:75" x14ac:dyDescent="0.2">
      <c r="A131">
        <v>130</v>
      </c>
      <c r="B131" t="s">
        <v>57</v>
      </c>
      <c r="C131" s="1" t="s">
        <v>1785</v>
      </c>
      <c r="D131">
        <v>11.7</v>
      </c>
      <c r="E131">
        <v>12242</v>
      </c>
      <c r="F131" t="s">
        <v>1786</v>
      </c>
      <c r="G131">
        <v>18.7</v>
      </c>
      <c r="H131" t="s">
        <v>1787</v>
      </c>
      <c r="I131">
        <v>12.13</v>
      </c>
      <c r="J131">
        <v>11.62</v>
      </c>
      <c r="K131" t="s">
        <v>335</v>
      </c>
      <c r="L131" t="s">
        <v>1803</v>
      </c>
      <c r="M131">
        <v>49</v>
      </c>
      <c r="N131" t="s">
        <v>1804</v>
      </c>
      <c r="O131" t="s">
        <v>64</v>
      </c>
      <c r="P131">
        <v>197</v>
      </c>
      <c r="Q131">
        <v>1.1599999999999999</v>
      </c>
      <c r="R131" t="s">
        <v>1805</v>
      </c>
      <c r="S131" t="s">
        <v>402</v>
      </c>
      <c r="T131">
        <v>10.1</v>
      </c>
      <c r="V131" t="s">
        <v>1806</v>
      </c>
      <c r="W131" t="s">
        <v>140</v>
      </c>
      <c r="X131">
        <v>8.4</v>
      </c>
      <c r="AP131">
        <v>20</v>
      </c>
      <c r="AQ131">
        <v>3</v>
      </c>
      <c r="AR131" t="s">
        <v>98</v>
      </c>
      <c r="AS131" t="s">
        <v>70</v>
      </c>
      <c r="AT131">
        <v>8</v>
      </c>
      <c r="AU131" t="s">
        <v>123</v>
      </c>
      <c r="AV131">
        <v>2</v>
      </c>
      <c r="AW131">
        <v>350</v>
      </c>
      <c r="AX131">
        <v>66</v>
      </c>
      <c r="AY131" t="s">
        <v>72</v>
      </c>
      <c r="AZ131" t="s">
        <v>100</v>
      </c>
      <c r="BA131" t="s">
        <v>101</v>
      </c>
      <c r="BB131" t="s">
        <v>101</v>
      </c>
      <c r="BC131" t="s">
        <v>102</v>
      </c>
      <c r="BD131" t="s">
        <v>76</v>
      </c>
      <c r="BF131" t="s">
        <v>1807</v>
      </c>
      <c r="BG131" t="s">
        <v>1808</v>
      </c>
      <c r="BH131" t="s">
        <v>1794</v>
      </c>
      <c r="BI131" t="s">
        <v>1795</v>
      </c>
      <c r="BJ131" t="s">
        <v>1809</v>
      </c>
      <c r="BK131" t="s">
        <v>1810</v>
      </c>
      <c r="BL131" t="s">
        <v>1092</v>
      </c>
      <c r="BQ131" t="s">
        <v>1811</v>
      </c>
      <c r="BR131" t="s">
        <v>1812</v>
      </c>
      <c r="BS131" t="s">
        <v>55</v>
      </c>
      <c r="BU131">
        <v>6.6</v>
      </c>
      <c r="BV131">
        <v>0.92</v>
      </c>
      <c r="BW131" t="s">
        <v>1813</v>
      </c>
    </row>
    <row r="132" spans="1:75" x14ac:dyDescent="0.2">
      <c r="A132">
        <v>131</v>
      </c>
      <c r="B132" t="s">
        <v>57</v>
      </c>
      <c r="C132" s="1" t="s">
        <v>1785</v>
      </c>
      <c r="D132">
        <v>11.7</v>
      </c>
      <c r="E132">
        <v>12242</v>
      </c>
      <c r="F132" t="s">
        <v>1786</v>
      </c>
      <c r="G132">
        <v>18.7</v>
      </c>
      <c r="H132" t="s">
        <v>1787</v>
      </c>
      <c r="I132">
        <v>12.13</v>
      </c>
      <c r="J132">
        <v>11.62</v>
      </c>
      <c r="K132" t="s">
        <v>581</v>
      </c>
      <c r="L132" t="s">
        <v>582</v>
      </c>
      <c r="M132">
        <v>36</v>
      </c>
      <c r="N132" t="s">
        <v>583</v>
      </c>
      <c r="O132" t="s">
        <v>64</v>
      </c>
      <c r="P132">
        <v>165</v>
      </c>
      <c r="Q132">
        <v>1.1599999999999999</v>
      </c>
      <c r="R132" t="s">
        <v>1814</v>
      </c>
      <c r="S132" t="s">
        <v>1733</v>
      </c>
      <c r="T132">
        <v>10</v>
      </c>
      <c r="V132" t="s">
        <v>1815</v>
      </c>
      <c r="W132" t="s">
        <v>191</v>
      </c>
      <c r="X132">
        <v>10.1</v>
      </c>
      <c r="AP132">
        <v>30</v>
      </c>
      <c r="AQ132">
        <v>3.3</v>
      </c>
      <c r="AR132" t="s">
        <v>193</v>
      </c>
      <c r="AS132" t="s">
        <v>70</v>
      </c>
      <c r="AT132">
        <v>8</v>
      </c>
      <c r="AU132" t="s">
        <v>587</v>
      </c>
      <c r="AV132">
        <v>2</v>
      </c>
      <c r="AW132">
        <v>425</v>
      </c>
      <c r="AZ132" t="s">
        <v>73</v>
      </c>
      <c r="BA132" t="s">
        <v>101</v>
      </c>
      <c r="BB132" t="s">
        <v>101</v>
      </c>
      <c r="BC132" t="s">
        <v>102</v>
      </c>
      <c r="BD132" t="s">
        <v>76</v>
      </c>
      <c r="BF132" t="s">
        <v>1816</v>
      </c>
      <c r="BG132" t="s">
        <v>1817</v>
      </c>
      <c r="BH132" t="s">
        <v>1794</v>
      </c>
      <c r="BI132" t="s">
        <v>1795</v>
      </c>
      <c r="BJ132" t="s">
        <v>1818</v>
      </c>
      <c r="BK132" t="s">
        <v>1819</v>
      </c>
      <c r="BM132" t="s">
        <v>1820</v>
      </c>
      <c r="BN132" t="s">
        <v>1821</v>
      </c>
      <c r="BO132" t="s">
        <v>1822</v>
      </c>
      <c r="BP132" t="s">
        <v>1823</v>
      </c>
      <c r="BQ132" t="s">
        <v>1824</v>
      </c>
      <c r="BR132" t="s">
        <v>1825</v>
      </c>
      <c r="BS132" t="s">
        <v>55</v>
      </c>
      <c r="BU132">
        <v>6.6</v>
      </c>
      <c r="BV132">
        <v>1.38</v>
      </c>
      <c r="BW132" t="s">
        <v>1826</v>
      </c>
    </row>
    <row r="133" spans="1:75" x14ac:dyDescent="0.2">
      <c r="A133">
        <v>132</v>
      </c>
      <c r="B133" t="s">
        <v>57</v>
      </c>
      <c r="C133" s="1" t="s">
        <v>1827</v>
      </c>
      <c r="D133">
        <v>10.6</v>
      </c>
      <c r="E133">
        <v>1284</v>
      </c>
      <c r="F133" t="s">
        <v>1828</v>
      </c>
      <c r="G133">
        <v>14.31</v>
      </c>
      <c r="H133" t="s">
        <v>1829</v>
      </c>
      <c r="I133">
        <v>13.04</v>
      </c>
      <c r="J133">
        <v>12.06</v>
      </c>
      <c r="K133" t="s">
        <v>1830</v>
      </c>
      <c r="L133" t="s">
        <v>1831</v>
      </c>
      <c r="M133">
        <v>15</v>
      </c>
      <c r="N133" t="s">
        <v>1832</v>
      </c>
      <c r="O133" t="s">
        <v>64</v>
      </c>
      <c r="P133">
        <v>202</v>
      </c>
      <c r="Q133">
        <v>0.47699999999999998</v>
      </c>
      <c r="R133" t="s">
        <v>1833</v>
      </c>
      <c r="S133" t="s">
        <v>328</v>
      </c>
      <c r="T133">
        <v>10.9</v>
      </c>
      <c r="V133" t="s">
        <v>1834</v>
      </c>
      <c r="W133" t="s">
        <v>402</v>
      </c>
      <c r="X133">
        <v>10.1</v>
      </c>
      <c r="AP133">
        <v>30</v>
      </c>
      <c r="AQ133">
        <v>2.9</v>
      </c>
      <c r="AR133" t="s">
        <v>69</v>
      </c>
      <c r="AS133" t="s">
        <v>70</v>
      </c>
      <c r="AT133">
        <v>8</v>
      </c>
      <c r="AU133" t="s">
        <v>315</v>
      </c>
      <c r="AV133">
        <v>2</v>
      </c>
      <c r="AW133">
        <v>304</v>
      </c>
      <c r="AX133">
        <v>0</v>
      </c>
      <c r="AY133" t="s">
        <v>1168</v>
      </c>
      <c r="AZ133" t="s">
        <v>100</v>
      </c>
      <c r="BA133" t="s">
        <v>101</v>
      </c>
      <c r="BB133" t="s">
        <v>380</v>
      </c>
      <c r="BC133" t="s">
        <v>75</v>
      </c>
      <c r="BD133" t="s">
        <v>76</v>
      </c>
      <c r="BF133" t="s">
        <v>1835</v>
      </c>
      <c r="BG133" t="s">
        <v>1836</v>
      </c>
      <c r="BH133" t="s">
        <v>1837</v>
      </c>
      <c r="BI133" t="s">
        <v>1838</v>
      </c>
      <c r="BJ133" t="s">
        <v>1839</v>
      </c>
      <c r="BK133" t="s">
        <v>1840</v>
      </c>
      <c r="BL133" t="s">
        <v>1841</v>
      </c>
      <c r="BM133" t="s">
        <v>1842</v>
      </c>
      <c r="BN133" t="s">
        <v>1843</v>
      </c>
      <c r="BQ133" t="s">
        <v>1844</v>
      </c>
      <c r="BS133" t="s">
        <v>55</v>
      </c>
      <c r="BU133">
        <v>1.6</v>
      </c>
      <c r="BV133">
        <v>0.84</v>
      </c>
      <c r="BW133" t="s">
        <v>1845</v>
      </c>
    </row>
    <row r="134" spans="1:75" x14ac:dyDescent="0.2">
      <c r="A134">
        <v>133</v>
      </c>
      <c r="B134" t="s">
        <v>57</v>
      </c>
      <c r="C134" s="1" t="s">
        <v>1846</v>
      </c>
      <c r="D134">
        <v>12.5</v>
      </c>
      <c r="E134">
        <v>8906</v>
      </c>
      <c r="F134" t="s">
        <v>1688</v>
      </c>
      <c r="G134">
        <v>17.37</v>
      </c>
      <c r="H134" t="s">
        <v>1847</v>
      </c>
      <c r="I134">
        <v>13.71</v>
      </c>
      <c r="J134">
        <v>12.97</v>
      </c>
      <c r="K134" t="s">
        <v>149</v>
      </c>
      <c r="L134" t="s">
        <v>150</v>
      </c>
      <c r="M134">
        <v>66</v>
      </c>
      <c r="N134" t="s">
        <v>151</v>
      </c>
      <c r="O134" t="s">
        <v>64</v>
      </c>
      <c r="P134">
        <v>165</v>
      </c>
      <c r="Q134">
        <v>0.54100000000000004</v>
      </c>
      <c r="R134" t="s">
        <v>1848</v>
      </c>
      <c r="S134" t="s">
        <v>140</v>
      </c>
      <c r="T134">
        <v>6.9</v>
      </c>
      <c r="V134" t="s">
        <v>1849</v>
      </c>
      <c r="W134" t="s">
        <v>402</v>
      </c>
      <c r="X134">
        <v>8.3000000000000007</v>
      </c>
      <c r="AP134">
        <v>40</v>
      </c>
      <c r="AQ134">
        <v>2.5</v>
      </c>
      <c r="AR134" t="s">
        <v>193</v>
      </c>
      <c r="AS134" t="s">
        <v>70</v>
      </c>
      <c r="AT134">
        <v>8</v>
      </c>
      <c r="AU134" t="s">
        <v>155</v>
      </c>
      <c r="AV134">
        <v>2</v>
      </c>
      <c r="AW134">
        <v>360</v>
      </c>
      <c r="AX134">
        <v>0</v>
      </c>
      <c r="AY134" t="s">
        <v>72</v>
      </c>
      <c r="AZ134" t="s">
        <v>1850</v>
      </c>
      <c r="BA134" t="s">
        <v>101</v>
      </c>
      <c r="BB134" t="s">
        <v>101</v>
      </c>
      <c r="BC134" t="s">
        <v>157</v>
      </c>
      <c r="BD134" t="s">
        <v>76</v>
      </c>
      <c r="BE134" t="s">
        <v>1851</v>
      </c>
      <c r="BF134" t="s">
        <v>1852</v>
      </c>
      <c r="BG134" t="s">
        <v>1853</v>
      </c>
      <c r="BH134" t="s">
        <v>1854</v>
      </c>
      <c r="BI134" t="s">
        <v>1855</v>
      </c>
      <c r="BJ134" t="s">
        <v>1856</v>
      </c>
      <c r="BM134" t="s">
        <v>1857</v>
      </c>
      <c r="BN134" t="s">
        <v>1858</v>
      </c>
      <c r="BO134" t="s">
        <v>1859</v>
      </c>
      <c r="BQ134" t="s">
        <v>1860</v>
      </c>
      <c r="BR134" t="s">
        <v>1861</v>
      </c>
      <c r="BS134" t="s">
        <v>55</v>
      </c>
      <c r="BU134">
        <v>3.7</v>
      </c>
      <c r="BV134">
        <v>3.52</v>
      </c>
      <c r="BW134" t="s">
        <v>1862</v>
      </c>
    </row>
    <row r="135" spans="1:75" x14ac:dyDescent="0.2">
      <c r="A135">
        <v>134</v>
      </c>
      <c r="B135" t="s">
        <v>90</v>
      </c>
      <c r="C135" s="1" t="s">
        <v>1846</v>
      </c>
      <c r="D135">
        <v>14.6</v>
      </c>
      <c r="E135">
        <v>797</v>
      </c>
      <c r="F135" t="s">
        <v>1205</v>
      </c>
      <c r="G135">
        <v>13.87</v>
      </c>
      <c r="H135" t="s">
        <v>1863</v>
      </c>
      <c r="I135">
        <v>11.9</v>
      </c>
      <c r="J135">
        <v>11.28</v>
      </c>
      <c r="K135" t="s">
        <v>335</v>
      </c>
      <c r="L135" t="s">
        <v>533</v>
      </c>
      <c r="M135">
        <v>55</v>
      </c>
      <c r="N135" t="s">
        <v>534</v>
      </c>
      <c r="O135" t="s">
        <v>64</v>
      </c>
      <c r="P135">
        <v>82.8</v>
      </c>
      <c r="Q135">
        <v>0.20200000000000001</v>
      </c>
      <c r="R135" t="s">
        <v>1864</v>
      </c>
      <c r="S135" t="s">
        <v>1724</v>
      </c>
      <c r="T135" t="s">
        <v>74</v>
      </c>
      <c r="U135" t="s">
        <v>97</v>
      </c>
      <c r="V135" t="s">
        <v>1864</v>
      </c>
      <c r="W135" t="s">
        <v>1724</v>
      </c>
      <c r="X135" t="s">
        <v>74</v>
      </c>
      <c r="Y135" t="s">
        <v>97</v>
      </c>
      <c r="AP135">
        <v>25</v>
      </c>
      <c r="AQ135">
        <v>3</v>
      </c>
      <c r="AR135" t="s">
        <v>98</v>
      </c>
      <c r="AS135" t="s">
        <v>70</v>
      </c>
      <c r="AT135">
        <v>8</v>
      </c>
      <c r="AU135" t="s">
        <v>788</v>
      </c>
      <c r="AV135">
        <v>2</v>
      </c>
      <c r="AW135">
        <v>350</v>
      </c>
      <c r="AX135">
        <v>66</v>
      </c>
      <c r="AY135" t="s">
        <v>72</v>
      </c>
      <c r="AZ135" t="s">
        <v>100</v>
      </c>
      <c r="BA135" t="s">
        <v>101</v>
      </c>
      <c r="BB135" t="s">
        <v>101</v>
      </c>
      <c r="BC135" t="s">
        <v>75</v>
      </c>
      <c r="BD135" t="s">
        <v>76</v>
      </c>
      <c r="BF135" t="s">
        <v>1865</v>
      </c>
      <c r="BG135" t="s">
        <v>1866</v>
      </c>
      <c r="BU135">
        <v>1.6</v>
      </c>
    </row>
    <row r="136" spans="1:75" x14ac:dyDescent="0.2">
      <c r="A136">
        <v>135</v>
      </c>
      <c r="B136" t="s">
        <v>57</v>
      </c>
      <c r="C136" s="1" t="s">
        <v>1846</v>
      </c>
      <c r="D136">
        <v>18.2</v>
      </c>
      <c r="E136">
        <v>4787</v>
      </c>
      <c r="F136" t="s">
        <v>1867</v>
      </c>
      <c r="G136">
        <v>17.38</v>
      </c>
      <c r="H136" t="s">
        <v>1868</v>
      </c>
      <c r="I136">
        <v>12.15</v>
      </c>
      <c r="J136">
        <v>11.41</v>
      </c>
      <c r="K136" t="s">
        <v>61</v>
      </c>
      <c r="L136" t="s">
        <v>1869</v>
      </c>
      <c r="M136">
        <v>122</v>
      </c>
      <c r="N136" t="s">
        <v>640</v>
      </c>
      <c r="O136" t="s">
        <v>64</v>
      </c>
      <c r="P136">
        <v>144</v>
      </c>
      <c r="Q136">
        <v>0.19600000000000001</v>
      </c>
      <c r="R136" t="s">
        <v>1870</v>
      </c>
      <c r="S136" t="s">
        <v>660</v>
      </c>
      <c r="T136">
        <v>4.4000000000000004</v>
      </c>
      <c r="V136" t="s">
        <v>1871</v>
      </c>
      <c r="W136" t="s">
        <v>851</v>
      </c>
      <c r="X136">
        <v>5</v>
      </c>
      <c r="AP136">
        <v>20</v>
      </c>
      <c r="AQ136">
        <v>4.0999999999999996</v>
      </c>
      <c r="AR136" t="s">
        <v>69</v>
      </c>
      <c r="AS136" t="s">
        <v>70</v>
      </c>
      <c r="AT136">
        <v>8</v>
      </c>
      <c r="AU136" t="s">
        <v>548</v>
      </c>
      <c r="AV136">
        <v>2</v>
      </c>
      <c r="AW136">
        <v>402</v>
      </c>
      <c r="AX136">
        <v>103</v>
      </c>
      <c r="AY136" t="s">
        <v>72</v>
      </c>
      <c r="AZ136" t="s">
        <v>73</v>
      </c>
      <c r="BA136" t="s">
        <v>74</v>
      </c>
      <c r="BC136" t="s">
        <v>102</v>
      </c>
      <c r="BD136" t="s">
        <v>405</v>
      </c>
      <c r="BF136" t="s">
        <v>1872</v>
      </c>
      <c r="BG136" t="s">
        <v>1873</v>
      </c>
      <c r="BH136" t="s">
        <v>1874</v>
      </c>
      <c r="BI136" t="s">
        <v>1875</v>
      </c>
      <c r="BJ136" t="s">
        <v>1876</v>
      </c>
      <c r="BK136" t="s">
        <v>1877</v>
      </c>
      <c r="BL136" t="s">
        <v>1878</v>
      </c>
      <c r="BM136" t="s">
        <v>1879</v>
      </c>
      <c r="BN136" t="s">
        <v>1880</v>
      </c>
      <c r="BQ136" t="s">
        <v>1881</v>
      </c>
      <c r="BS136" t="s">
        <v>55</v>
      </c>
      <c r="BU136">
        <v>5.2</v>
      </c>
      <c r="BV136">
        <v>1.1499999999999999</v>
      </c>
      <c r="BW136" t="s">
        <v>1882</v>
      </c>
    </row>
    <row r="137" spans="1:75" x14ac:dyDescent="0.2">
      <c r="A137">
        <v>136</v>
      </c>
      <c r="B137" t="s">
        <v>57</v>
      </c>
      <c r="C137" s="1" t="s">
        <v>1883</v>
      </c>
      <c r="D137">
        <v>12.9</v>
      </c>
      <c r="E137">
        <v>115533</v>
      </c>
      <c r="F137" t="s">
        <v>1884</v>
      </c>
      <c r="G137">
        <v>20.57</v>
      </c>
      <c r="H137" t="s">
        <v>1885</v>
      </c>
      <c r="I137">
        <v>11.92</v>
      </c>
      <c r="J137">
        <v>11.38</v>
      </c>
      <c r="K137" t="s">
        <v>1331</v>
      </c>
      <c r="L137" t="s">
        <v>1886</v>
      </c>
      <c r="M137">
        <v>6</v>
      </c>
      <c r="N137" t="s">
        <v>778</v>
      </c>
      <c r="O137" t="s">
        <v>64</v>
      </c>
      <c r="P137">
        <v>112</v>
      </c>
      <c r="Q137">
        <v>0.56200000000000006</v>
      </c>
      <c r="R137" t="s">
        <v>1887</v>
      </c>
      <c r="S137" t="s">
        <v>181</v>
      </c>
      <c r="T137">
        <v>5.2</v>
      </c>
      <c r="V137" t="s">
        <v>1888</v>
      </c>
      <c r="W137" t="s">
        <v>326</v>
      </c>
      <c r="X137">
        <v>5.4</v>
      </c>
      <c r="AP137">
        <v>20</v>
      </c>
      <c r="AQ137">
        <v>2.5</v>
      </c>
      <c r="AR137" t="s">
        <v>69</v>
      </c>
      <c r="AS137" t="s">
        <v>70</v>
      </c>
      <c r="AT137">
        <v>8</v>
      </c>
      <c r="AU137" t="s">
        <v>1889</v>
      </c>
      <c r="AV137">
        <v>2</v>
      </c>
      <c r="AW137">
        <v>453</v>
      </c>
      <c r="AX137">
        <v>89</v>
      </c>
      <c r="AY137" t="s">
        <v>72</v>
      </c>
      <c r="BA137" t="s">
        <v>101</v>
      </c>
      <c r="BB137" t="s">
        <v>101</v>
      </c>
      <c r="BC137" t="s">
        <v>102</v>
      </c>
      <c r="BD137" t="s">
        <v>76</v>
      </c>
      <c r="BF137" t="s">
        <v>1890</v>
      </c>
      <c r="BG137" t="s">
        <v>1891</v>
      </c>
      <c r="BH137" t="s">
        <v>1892</v>
      </c>
      <c r="BI137" t="s">
        <v>1893</v>
      </c>
      <c r="BJ137" t="s">
        <v>1894</v>
      </c>
      <c r="BK137" t="s">
        <v>1895</v>
      </c>
      <c r="BM137" t="s">
        <v>1896</v>
      </c>
      <c r="BN137" t="s">
        <v>1897</v>
      </c>
      <c r="BO137" t="s">
        <v>1898</v>
      </c>
      <c r="BQ137" t="s">
        <v>1899</v>
      </c>
      <c r="BS137" t="s">
        <v>55</v>
      </c>
      <c r="BU137">
        <v>8.6999999999999993</v>
      </c>
      <c r="BV137">
        <v>1.88</v>
      </c>
      <c r="BW137" t="s">
        <v>1900</v>
      </c>
    </row>
    <row r="138" spans="1:75" x14ac:dyDescent="0.2">
      <c r="A138">
        <v>137</v>
      </c>
      <c r="B138" t="s">
        <v>57</v>
      </c>
      <c r="C138" s="1" t="s">
        <v>1883</v>
      </c>
      <c r="D138">
        <v>12.9</v>
      </c>
      <c r="E138">
        <v>115533</v>
      </c>
      <c r="F138" t="s">
        <v>1884</v>
      </c>
      <c r="G138">
        <v>20.57</v>
      </c>
      <c r="H138" t="s">
        <v>1885</v>
      </c>
      <c r="I138">
        <v>11.92</v>
      </c>
      <c r="J138">
        <v>11.38</v>
      </c>
      <c r="K138" t="s">
        <v>61</v>
      </c>
      <c r="L138" t="s">
        <v>1901</v>
      </c>
      <c r="M138">
        <v>127</v>
      </c>
      <c r="N138" t="s">
        <v>640</v>
      </c>
      <c r="O138" t="s">
        <v>64</v>
      </c>
      <c r="P138">
        <v>144</v>
      </c>
      <c r="Q138">
        <v>0.56200000000000006</v>
      </c>
      <c r="R138" t="s">
        <v>1902</v>
      </c>
      <c r="S138" t="s">
        <v>181</v>
      </c>
      <c r="T138">
        <v>6.5</v>
      </c>
      <c r="V138" t="s">
        <v>1903</v>
      </c>
      <c r="W138" t="s">
        <v>724</v>
      </c>
      <c r="X138">
        <v>5.6</v>
      </c>
      <c r="AP138">
        <v>20</v>
      </c>
      <c r="AQ138">
        <v>4.0999999999999996</v>
      </c>
      <c r="AR138" t="s">
        <v>69</v>
      </c>
      <c r="AS138" t="s">
        <v>70</v>
      </c>
      <c r="AT138">
        <v>8</v>
      </c>
      <c r="AU138" t="s">
        <v>1904</v>
      </c>
      <c r="AV138">
        <v>2</v>
      </c>
      <c r="AW138">
        <v>401</v>
      </c>
      <c r="AX138">
        <v>141</v>
      </c>
      <c r="AY138" t="s">
        <v>72</v>
      </c>
      <c r="AZ138" t="s">
        <v>73</v>
      </c>
      <c r="BA138" t="s">
        <v>74</v>
      </c>
      <c r="BC138" t="s">
        <v>102</v>
      </c>
      <c r="BD138" t="s">
        <v>405</v>
      </c>
      <c r="BF138" t="s">
        <v>1905</v>
      </c>
      <c r="BG138" t="s">
        <v>1906</v>
      </c>
      <c r="BH138" t="s">
        <v>1892</v>
      </c>
      <c r="BI138" t="s">
        <v>1893</v>
      </c>
      <c r="BJ138" t="s">
        <v>1907</v>
      </c>
      <c r="BL138" t="s">
        <v>1908</v>
      </c>
      <c r="BQ138" t="s">
        <v>1909</v>
      </c>
      <c r="BS138" t="s">
        <v>55</v>
      </c>
      <c r="BU138">
        <v>8.6999999999999993</v>
      </c>
      <c r="BV138">
        <v>1.85</v>
      </c>
      <c r="BW138" t="s">
        <v>1910</v>
      </c>
    </row>
    <row r="139" spans="1:75" x14ac:dyDescent="0.2">
      <c r="A139">
        <v>138</v>
      </c>
      <c r="B139" t="s">
        <v>57</v>
      </c>
      <c r="C139" s="1" t="s">
        <v>1911</v>
      </c>
      <c r="D139">
        <v>9.9</v>
      </c>
      <c r="E139">
        <v>3106</v>
      </c>
      <c r="F139" t="s">
        <v>1912</v>
      </c>
      <c r="G139">
        <v>16.39</v>
      </c>
      <c r="H139" t="s">
        <v>1913</v>
      </c>
      <c r="I139">
        <v>13.62</v>
      </c>
      <c r="J139">
        <v>13.02</v>
      </c>
      <c r="K139" t="s">
        <v>353</v>
      </c>
      <c r="L139" t="s">
        <v>354</v>
      </c>
      <c r="M139">
        <v>274</v>
      </c>
      <c r="N139" t="s">
        <v>355</v>
      </c>
      <c r="O139" t="s">
        <v>64</v>
      </c>
      <c r="P139">
        <v>202</v>
      </c>
      <c r="Q139">
        <v>0.122</v>
      </c>
      <c r="R139" t="s">
        <v>1914</v>
      </c>
      <c r="S139" t="s">
        <v>425</v>
      </c>
      <c r="T139">
        <v>7.4</v>
      </c>
      <c r="V139" t="s">
        <v>1915</v>
      </c>
      <c r="W139" t="s">
        <v>252</v>
      </c>
      <c r="X139">
        <v>5.7</v>
      </c>
      <c r="AP139">
        <v>25</v>
      </c>
      <c r="AQ139">
        <v>4</v>
      </c>
      <c r="AR139" t="s">
        <v>98</v>
      </c>
      <c r="AS139" t="s">
        <v>70</v>
      </c>
      <c r="AT139">
        <v>8</v>
      </c>
      <c r="AU139" t="s">
        <v>358</v>
      </c>
      <c r="AV139">
        <v>2</v>
      </c>
      <c r="AW139">
        <v>420</v>
      </c>
      <c r="AX139">
        <v>100</v>
      </c>
      <c r="AY139" t="s">
        <v>72</v>
      </c>
      <c r="AZ139" t="s">
        <v>359</v>
      </c>
      <c r="BA139" t="s">
        <v>101</v>
      </c>
      <c r="BB139" t="s">
        <v>101</v>
      </c>
      <c r="BC139" t="s">
        <v>75</v>
      </c>
      <c r="BD139" t="s">
        <v>76</v>
      </c>
      <c r="BF139" t="s">
        <v>1916</v>
      </c>
      <c r="BG139" t="s">
        <v>1917</v>
      </c>
      <c r="BH139" t="s">
        <v>1918</v>
      </c>
      <c r="BI139" t="s">
        <v>1919</v>
      </c>
      <c r="BJ139" t="s">
        <v>1920</v>
      </c>
      <c r="BK139" t="s">
        <v>1921</v>
      </c>
      <c r="BL139" t="s">
        <v>1922</v>
      </c>
      <c r="BM139" t="s">
        <v>1923</v>
      </c>
      <c r="BN139" t="s">
        <v>1924</v>
      </c>
      <c r="BQ139" t="s">
        <v>1925</v>
      </c>
      <c r="BR139" t="s">
        <v>1926</v>
      </c>
      <c r="BS139" t="s">
        <v>55</v>
      </c>
      <c r="BU139">
        <v>2.9</v>
      </c>
      <c r="BV139">
        <v>1.74</v>
      </c>
      <c r="BW139" t="s">
        <v>1927</v>
      </c>
    </row>
    <row r="140" spans="1:75" x14ac:dyDescent="0.2">
      <c r="A140">
        <v>139</v>
      </c>
      <c r="B140" t="s">
        <v>90</v>
      </c>
      <c r="C140" s="1" t="s">
        <v>1928</v>
      </c>
      <c r="D140">
        <v>20.2</v>
      </c>
      <c r="E140">
        <v>1716</v>
      </c>
      <c r="F140" t="s">
        <v>1929</v>
      </c>
      <c r="G140">
        <v>17.04</v>
      </c>
      <c r="H140" t="s">
        <v>1930</v>
      </c>
      <c r="I140">
        <v>13.45</v>
      </c>
      <c r="J140">
        <v>12.86</v>
      </c>
      <c r="K140" t="s">
        <v>335</v>
      </c>
      <c r="L140" t="s">
        <v>1931</v>
      </c>
      <c r="M140">
        <v>217</v>
      </c>
      <c r="N140" t="s">
        <v>627</v>
      </c>
      <c r="O140" t="s">
        <v>64</v>
      </c>
      <c r="P140">
        <v>490</v>
      </c>
      <c r="Q140">
        <v>5.6000000000000001E-2</v>
      </c>
      <c r="R140" t="s">
        <v>1932</v>
      </c>
      <c r="S140" t="s">
        <v>1724</v>
      </c>
      <c r="T140" t="s">
        <v>74</v>
      </c>
      <c r="U140" t="s">
        <v>97</v>
      </c>
      <c r="V140" t="s">
        <v>1932</v>
      </c>
      <c r="W140" t="s">
        <v>1724</v>
      </c>
      <c r="X140" t="s">
        <v>74</v>
      </c>
      <c r="Y140" t="s">
        <v>97</v>
      </c>
      <c r="AP140">
        <v>20</v>
      </c>
      <c r="AQ140">
        <v>3</v>
      </c>
      <c r="AR140" t="s">
        <v>98</v>
      </c>
      <c r="AS140" t="s">
        <v>70</v>
      </c>
      <c r="AT140">
        <v>8</v>
      </c>
      <c r="AU140" t="s">
        <v>123</v>
      </c>
      <c r="AV140">
        <v>2</v>
      </c>
      <c r="AW140">
        <v>400</v>
      </c>
      <c r="AX140">
        <v>89</v>
      </c>
      <c r="AY140" t="s">
        <v>72</v>
      </c>
      <c r="AZ140" t="s">
        <v>100</v>
      </c>
      <c r="BA140" t="s">
        <v>101</v>
      </c>
      <c r="BB140" t="s">
        <v>101</v>
      </c>
      <c r="BC140" t="s">
        <v>157</v>
      </c>
      <c r="BD140" t="s">
        <v>1933</v>
      </c>
      <c r="BF140" t="s">
        <v>1934</v>
      </c>
      <c r="BG140" t="s">
        <v>1935</v>
      </c>
      <c r="BU140">
        <v>2.9</v>
      </c>
    </row>
    <row r="141" spans="1:75" x14ac:dyDescent="0.2">
      <c r="A141">
        <v>140</v>
      </c>
      <c r="B141" t="s">
        <v>1654</v>
      </c>
      <c r="C141" s="1" t="s">
        <v>1936</v>
      </c>
      <c r="D141">
        <v>17.100000000000001</v>
      </c>
      <c r="E141">
        <v>116969</v>
      </c>
      <c r="F141" t="s">
        <v>1937</v>
      </c>
      <c r="G141">
        <v>19.54</v>
      </c>
      <c r="H141" t="s">
        <v>1938</v>
      </c>
      <c r="I141">
        <v>13.01</v>
      </c>
      <c r="J141">
        <v>12.19</v>
      </c>
      <c r="K141" t="s">
        <v>581</v>
      </c>
      <c r="L141" t="s">
        <v>582</v>
      </c>
      <c r="M141">
        <v>36</v>
      </c>
      <c r="N141" t="s">
        <v>583</v>
      </c>
      <c r="O141" t="s">
        <v>64</v>
      </c>
      <c r="P141">
        <v>253</v>
      </c>
      <c r="Q141">
        <v>3.992</v>
      </c>
      <c r="R141" t="s">
        <v>1939</v>
      </c>
      <c r="S141" t="s">
        <v>1724</v>
      </c>
      <c r="T141" t="s">
        <v>74</v>
      </c>
      <c r="U141" t="s">
        <v>97</v>
      </c>
      <c r="V141" t="s">
        <v>1940</v>
      </c>
      <c r="W141" t="s">
        <v>1724</v>
      </c>
      <c r="X141" t="s">
        <v>74</v>
      </c>
      <c r="Y141" t="s">
        <v>97</v>
      </c>
      <c r="AP141">
        <v>30</v>
      </c>
      <c r="AQ141">
        <v>3.3</v>
      </c>
      <c r="AR141" t="s">
        <v>193</v>
      </c>
      <c r="AS141" t="s">
        <v>70</v>
      </c>
      <c r="AT141">
        <v>8</v>
      </c>
      <c r="AU141" t="s">
        <v>587</v>
      </c>
      <c r="AV141">
        <v>2</v>
      </c>
      <c r="AW141">
        <v>454</v>
      </c>
      <c r="AZ141" t="s">
        <v>73</v>
      </c>
      <c r="BA141" t="s">
        <v>101</v>
      </c>
      <c r="BB141" t="s">
        <v>101</v>
      </c>
      <c r="BC141" t="s">
        <v>102</v>
      </c>
      <c r="BD141" t="s">
        <v>405</v>
      </c>
      <c r="BF141" t="s">
        <v>1941</v>
      </c>
      <c r="BG141" t="s">
        <v>1942</v>
      </c>
      <c r="BH141" t="s">
        <v>1943</v>
      </c>
      <c r="BJ141" t="s">
        <v>1944</v>
      </c>
      <c r="BK141" t="s">
        <v>1945</v>
      </c>
      <c r="BM141" t="s">
        <v>1946</v>
      </c>
      <c r="BN141" t="s">
        <v>1947</v>
      </c>
      <c r="BO141" t="s">
        <v>1948</v>
      </c>
      <c r="BP141" t="s">
        <v>1949</v>
      </c>
      <c r="BQ141" t="s">
        <v>1950</v>
      </c>
      <c r="BR141" t="s">
        <v>1951</v>
      </c>
      <c r="BU141">
        <v>6.5</v>
      </c>
      <c r="BV141">
        <v>2.4300000000000002</v>
      </c>
      <c r="BW141" t="s">
        <v>1952</v>
      </c>
    </row>
    <row r="142" spans="1:75" x14ac:dyDescent="0.2">
      <c r="A142">
        <v>141</v>
      </c>
      <c r="B142" t="s">
        <v>57</v>
      </c>
      <c r="C142" s="1" t="s">
        <v>1953</v>
      </c>
      <c r="D142">
        <v>16.399999999999999</v>
      </c>
      <c r="E142">
        <v>13060</v>
      </c>
      <c r="F142" t="s">
        <v>1954</v>
      </c>
      <c r="G142">
        <v>18.11</v>
      </c>
      <c r="H142" t="s">
        <v>1955</v>
      </c>
      <c r="I142">
        <v>12.67</v>
      </c>
      <c r="J142">
        <v>12.29</v>
      </c>
      <c r="K142" t="s">
        <v>848</v>
      </c>
      <c r="L142" t="s">
        <v>1956</v>
      </c>
      <c r="M142">
        <v>4</v>
      </c>
      <c r="N142" t="s">
        <v>337</v>
      </c>
      <c r="O142" t="s">
        <v>64</v>
      </c>
      <c r="P142">
        <v>165</v>
      </c>
      <c r="Q142">
        <v>2.073</v>
      </c>
      <c r="R142" t="s">
        <v>1957</v>
      </c>
      <c r="S142" t="s">
        <v>700</v>
      </c>
      <c r="T142">
        <v>3.9</v>
      </c>
      <c r="V142" t="s">
        <v>1958</v>
      </c>
      <c r="W142" t="s">
        <v>1113</v>
      </c>
      <c r="X142">
        <v>3.8</v>
      </c>
      <c r="AP142">
        <v>20</v>
      </c>
      <c r="AQ142">
        <v>3</v>
      </c>
      <c r="AR142" t="s">
        <v>98</v>
      </c>
      <c r="AS142" t="s">
        <v>70</v>
      </c>
      <c r="AT142">
        <v>8</v>
      </c>
      <c r="AU142" t="s">
        <v>315</v>
      </c>
      <c r="AV142">
        <v>4</v>
      </c>
      <c r="AW142">
        <v>366</v>
      </c>
      <c r="AX142">
        <v>55</v>
      </c>
      <c r="AY142" t="s">
        <v>72</v>
      </c>
      <c r="AZ142" t="s">
        <v>394</v>
      </c>
      <c r="BA142" t="s">
        <v>101</v>
      </c>
      <c r="BB142" t="s">
        <v>380</v>
      </c>
      <c r="BC142" t="s">
        <v>75</v>
      </c>
      <c r="BD142" t="s">
        <v>76</v>
      </c>
      <c r="BF142" t="s">
        <v>1959</v>
      </c>
      <c r="BG142" t="s">
        <v>1960</v>
      </c>
      <c r="BH142" t="s">
        <v>1961</v>
      </c>
      <c r="BI142" t="s">
        <v>1962</v>
      </c>
      <c r="BK142" t="s">
        <v>1963</v>
      </c>
      <c r="BM142" t="s">
        <v>1964</v>
      </c>
      <c r="BN142" t="s">
        <v>1965</v>
      </c>
      <c r="BO142" t="s">
        <v>1966</v>
      </c>
      <c r="BQ142" t="s">
        <v>1967</v>
      </c>
      <c r="BS142" t="s">
        <v>55</v>
      </c>
      <c r="BU142">
        <v>5.4</v>
      </c>
      <c r="BV142">
        <v>1.25</v>
      </c>
      <c r="BW142" t="s">
        <v>1968</v>
      </c>
    </row>
    <row r="143" spans="1:75" x14ac:dyDescent="0.2">
      <c r="A143">
        <v>142</v>
      </c>
      <c r="B143" t="s">
        <v>57</v>
      </c>
      <c r="C143" s="1" t="s">
        <v>1953</v>
      </c>
      <c r="D143">
        <v>16.399999999999999</v>
      </c>
      <c r="E143">
        <v>13060</v>
      </c>
      <c r="F143" t="s">
        <v>1954</v>
      </c>
      <c r="G143">
        <v>18.11</v>
      </c>
      <c r="H143" t="s">
        <v>1955</v>
      </c>
      <c r="I143">
        <v>12.67</v>
      </c>
      <c r="J143">
        <v>12.29</v>
      </c>
      <c r="K143" t="s">
        <v>335</v>
      </c>
      <c r="L143" t="s">
        <v>1969</v>
      </c>
      <c r="M143">
        <v>49</v>
      </c>
      <c r="N143" t="s">
        <v>337</v>
      </c>
      <c r="O143" t="s">
        <v>64</v>
      </c>
      <c r="P143">
        <v>165</v>
      </c>
      <c r="Q143">
        <v>2.1459999999999999</v>
      </c>
      <c r="R143" t="s">
        <v>1970</v>
      </c>
      <c r="S143" t="s">
        <v>434</v>
      </c>
      <c r="T143">
        <v>15.5</v>
      </c>
      <c r="V143" t="s">
        <v>1971</v>
      </c>
      <c r="W143" t="s">
        <v>191</v>
      </c>
      <c r="X143">
        <v>10.199999999999999</v>
      </c>
      <c r="AP143">
        <v>20</v>
      </c>
      <c r="AQ143">
        <v>3</v>
      </c>
      <c r="AR143" t="s">
        <v>98</v>
      </c>
      <c r="AS143" t="s">
        <v>70</v>
      </c>
      <c r="AT143">
        <v>8</v>
      </c>
      <c r="AU143" t="s">
        <v>788</v>
      </c>
      <c r="AV143">
        <v>2</v>
      </c>
      <c r="AW143">
        <v>400</v>
      </c>
      <c r="AX143">
        <v>89</v>
      </c>
      <c r="AY143" t="s">
        <v>72</v>
      </c>
      <c r="AZ143" t="s">
        <v>100</v>
      </c>
      <c r="BA143" t="s">
        <v>101</v>
      </c>
      <c r="BB143" t="s">
        <v>101</v>
      </c>
      <c r="BC143" t="s">
        <v>102</v>
      </c>
      <c r="BD143" t="s">
        <v>76</v>
      </c>
      <c r="BF143" t="s">
        <v>1972</v>
      </c>
      <c r="BG143" t="s">
        <v>1973</v>
      </c>
      <c r="BH143" t="s">
        <v>1961</v>
      </c>
      <c r="BI143" t="s">
        <v>1962</v>
      </c>
      <c r="BJ143" t="s">
        <v>1974</v>
      </c>
      <c r="BK143" t="s">
        <v>1975</v>
      </c>
      <c r="BQ143" t="s">
        <v>1976</v>
      </c>
      <c r="BR143" t="s">
        <v>1977</v>
      </c>
      <c r="BS143" t="s">
        <v>55</v>
      </c>
      <c r="BU143">
        <v>5.4</v>
      </c>
      <c r="BV143">
        <v>0.99</v>
      </c>
      <c r="BW143" t="s">
        <v>1978</v>
      </c>
    </row>
    <row r="144" spans="1:75" x14ac:dyDescent="0.2">
      <c r="A144">
        <v>143</v>
      </c>
      <c r="B144" t="s">
        <v>105</v>
      </c>
      <c r="C144" s="1" t="s">
        <v>1953</v>
      </c>
      <c r="D144">
        <v>16.399999999999999</v>
      </c>
      <c r="E144">
        <v>13060</v>
      </c>
      <c r="F144" t="s">
        <v>1954</v>
      </c>
      <c r="G144">
        <v>18.11</v>
      </c>
      <c r="H144" t="s">
        <v>1955</v>
      </c>
      <c r="I144">
        <v>12.67</v>
      </c>
      <c r="J144">
        <v>12.29</v>
      </c>
      <c r="K144" t="s">
        <v>581</v>
      </c>
      <c r="L144" t="s">
        <v>582</v>
      </c>
      <c r="M144">
        <v>36</v>
      </c>
      <c r="N144" t="s">
        <v>583</v>
      </c>
      <c r="O144" t="s">
        <v>64</v>
      </c>
      <c r="P144">
        <v>202</v>
      </c>
      <c r="Q144">
        <v>2.073</v>
      </c>
      <c r="R144" t="s">
        <v>1979</v>
      </c>
      <c r="S144" t="s">
        <v>252</v>
      </c>
      <c r="T144">
        <v>13.8</v>
      </c>
      <c r="V144" t="s">
        <v>1980</v>
      </c>
      <c r="W144" t="s">
        <v>250</v>
      </c>
      <c r="X144">
        <v>10.3</v>
      </c>
      <c r="Y144">
        <v>66.400000000000006</v>
      </c>
      <c r="AP144">
        <v>30</v>
      </c>
      <c r="AQ144">
        <v>3.3</v>
      </c>
      <c r="AR144" t="s">
        <v>193</v>
      </c>
      <c r="AS144" t="s">
        <v>70</v>
      </c>
      <c r="AT144">
        <v>8</v>
      </c>
      <c r="AU144" t="s">
        <v>587</v>
      </c>
      <c r="AV144">
        <v>2</v>
      </c>
      <c r="AW144">
        <v>500</v>
      </c>
      <c r="AZ144" t="s">
        <v>73</v>
      </c>
      <c r="BA144" t="s">
        <v>101</v>
      </c>
      <c r="BB144" t="s">
        <v>101</v>
      </c>
      <c r="BC144" t="s">
        <v>102</v>
      </c>
      <c r="BD144" t="s">
        <v>76</v>
      </c>
      <c r="BF144" t="s">
        <v>1981</v>
      </c>
      <c r="BG144" t="s">
        <v>1982</v>
      </c>
      <c r="BH144" t="s">
        <v>1961</v>
      </c>
      <c r="BI144" t="s">
        <v>1962</v>
      </c>
      <c r="BJ144" t="s">
        <v>1983</v>
      </c>
      <c r="BK144" t="s">
        <v>1984</v>
      </c>
      <c r="BM144" t="s">
        <v>1985</v>
      </c>
      <c r="BN144" t="s">
        <v>1986</v>
      </c>
      <c r="BO144" t="s">
        <v>1987</v>
      </c>
      <c r="BP144" t="s">
        <v>1988</v>
      </c>
      <c r="BQ144" t="s">
        <v>1989</v>
      </c>
      <c r="BU144">
        <v>5.4</v>
      </c>
      <c r="BV144">
        <v>0.76</v>
      </c>
      <c r="BW144" t="s">
        <v>1990</v>
      </c>
    </row>
    <row r="145" spans="1:75" x14ac:dyDescent="0.2">
      <c r="A145">
        <v>144</v>
      </c>
      <c r="B145" t="s">
        <v>105</v>
      </c>
      <c r="C145" s="1" t="s">
        <v>1991</v>
      </c>
      <c r="D145">
        <v>14.3</v>
      </c>
      <c r="E145">
        <v>3431</v>
      </c>
      <c r="F145" t="s">
        <v>1992</v>
      </c>
      <c r="G145">
        <v>15.46</v>
      </c>
      <c r="H145" t="s">
        <v>1993</v>
      </c>
      <c r="I145">
        <v>13.2</v>
      </c>
      <c r="J145">
        <v>12.77</v>
      </c>
      <c r="K145" t="s">
        <v>387</v>
      </c>
      <c r="L145" t="s">
        <v>388</v>
      </c>
      <c r="M145">
        <v>79</v>
      </c>
      <c r="N145" t="s">
        <v>389</v>
      </c>
      <c r="O145" t="s">
        <v>64</v>
      </c>
      <c r="P145">
        <v>112.3</v>
      </c>
      <c r="Q145">
        <v>0.19900000000000001</v>
      </c>
      <c r="R145" t="s">
        <v>1994</v>
      </c>
      <c r="S145" t="s">
        <v>506</v>
      </c>
      <c r="T145">
        <v>7.4</v>
      </c>
      <c r="V145" t="s">
        <v>1995</v>
      </c>
      <c r="W145" t="s">
        <v>744</v>
      </c>
      <c r="X145">
        <v>10.3</v>
      </c>
      <c r="AP145">
        <v>35</v>
      </c>
      <c r="AQ145">
        <v>7</v>
      </c>
      <c r="AR145" t="s">
        <v>69</v>
      </c>
      <c r="AS145" t="s">
        <v>392</v>
      </c>
      <c r="AT145">
        <v>8</v>
      </c>
      <c r="AU145" t="s">
        <v>994</v>
      </c>
      <c r="AV145">
        <v>4</v>
      </c>
      <c r="AW145">
        <v>480</v>
      </c>
      <c r="AX145">
        <v>20</v>
      </c>
      <c r="AY145" t="s">
        <v>72</v>
      </c>
      <c r="AZ145" t="s">
        <v>394</v>
      </c>
      <c r="BA145" t="s">
        <v>74</v>
      </c>
      <c r="BB145" t="s">
        <v>101</v>
      </c>
      <c r="BC145" t="s">
        <v>75</v>
      </c>
      <c r="BD145" t="s">
        <v>76</v>
      </c>
      <c r="BF145" t="s">
        <v>1996</v>
      </c>
      <c r="BG145" t="s">
        <v>1997</v>
      </c>
      <c r="BH145" t="s">
        <v>1998</v>
      </c>
      <c r="BI145" t="s">
        <v>1999</v>
      </c>
      <c r="BL145" t="s">
        <v>2000</v>
      </c>
      <c r="BU145">
        <v>2.4</v>
      </c>
      <c r="BV145">
        <v>1.18</v>
      </c>
    </row>
    <row r="146" spans="1:75" x14ac:dyDescent="0.2">
      <c r="A146">
        <v>145</v>
      </c>
      <c r="B146" t="s">
        <v>105</v>
      </c>
      <c r="C146" s="1" t="s">
        <v>2001</v>
      </c>
      <c r="D146">
        <v>12.9</v>
      </c>
      <c r="E146">
        <v>3443</v>
      </c>
      <c r="F146" t="s">
        <v>2002</v>
      </c>
      <c r="G146">
        <v>18.78</v>
      </c>
      <c r="H146" t="s">
        <v>2003</v>
      </c>
      <c r="I146">
        <v>13.43</v>
      </c>
      <c r="J146">
        <v>12.86</v>
      </c>
      <c r="K146" t="s">
        <v>149</v>
      </c>
      <c r="L146" t="s">
        <v>150</v>
      </c>
      <c r="M146">
        <v>66</v>
      </c>
      <c r="N146" t="s">
        <v>151</v>
      </c>
      <c r="O146" t="s">
        <v>64</v>
      </c>
      <c r="P146">
        <v>144</v>
      </c>
      <c r="Q146">
        <v>0.17799999999999999</v>
      </c>
      <c r="R146" t="s">
        <v>2004</v>
      </c>
      <c r="S146" t="s">
        <v>181</v>
      </c>
      <c r="T146">
        <v>6.5</v>
      </c>
      <c r="V146" t="s">
        <v>2005</v>
      </c>
      <c r="W146" t="s">
        <v>326</v>
      </c>
      <c r="X146">
        <v>6.7</v>
      </c>
      <c r="AP146">
        <v>40</v>
      </c>
      <c r="AQ146">
        <v>2.5</v>
      </c>
      <c r="AR146" t="s">
        <v>193</v>
      </c>
      <c r="AS146" t="s">
        <v>70</v>
      </c>
      <c r="AT146">
        <v>8</v>
      </c>
      <c r="AU146" t="s">
        <v>155</v>
      </c>
      <c r="AV146">
        <v>2</v>
      </c>
      <c r="AW146">
        <v>340</v>
      </c>
      <c r="AX146">
        <v>13</v>
      </c>
      <c r="AY146" t="s">
        <v>72</v>
      </c>
      <c r="AZ146" t="s">
        <v>2006</v>
      </c>
      <c r="BA146" t="s">
        <v>101</v>
      </c>
      <c r="BB146" t="s">
        <v>101</v>
      </c>
      <c r="BC146" t="s">
        <v>157</v>
      </c>
      <c r="BD146" t="s">
        <v>76</v>
      </c>
      <c r="BE146" t="s">
        <v>2007</v>
      </c>
      <c r="BF146" t="s">
        <v>2008</v>
      </c>
      <c r="BG146" t="s">
        <v>2009</v>
      </c>
      <c r="BH146" t="s">
        <v>2010</v>
      </c>
      <c r="BI146" t="s">
        <v>2011</v>
      </c>
      <c r="BJ146" t="s">
        <v>2012</v>
      </c>
      <c r="BK146" t="s">
        <v>2013</v>
      </c>
      <c r="BL146" t="s">
        <v>2014</v>
      </c>
      <c r="BM146" t="s">
        <v>2015</v>
      </c>
      <c r="BN146" t="s">
        <v>2016</v>
      </c>
      <c r="BO146" t="s">
        <v>2017</v>
      </c>
      <c r="BP146" t="s">
        <v>2018</v>
      </c>
      <c r="BQ146" t="s">
        <v>2019</v>
      </c>
      <c r="BR146" t="s">
        <v>2020</v>
      </c>
      <c r="BU146">
        <v>5.4</v>
      </c>
      <c r="BV146">
        <v>0.91</v>
      </c>
      <c r="BW146" t="s">
        <v>2021</v>
      </c>
    </row>
    <row r="147" spans="1:75" x14ac:dyDescent="0.2">
      <c r="A147">
        <v>146</v>
      </c>
      <c r="B147" t="s">
        <v>105</v>
      </c>
      <c r="C147" s="1" t="s">
        <v>2001</v>
      </c>
      <c r="D147">
        <v>12.9</v>
      </c>
      <c r="E147">
        <v>3443</v>
      </c>
      <c r="F147" t="s">
        <v>2002</v>
      </c>
      <c r="G147">
        <v>18.8</v>
      </c>
      <c r="H147" t="s">
        <v>2003</v>
      </c>
      <c r="I147">
        <v>13.43</v>
      </c>
      <c r="J147">
        <v>12.86</v>
      </c>
      <c r="K147" t="s">
        <v>94</v>
      </c>
      <c r="L147" t="s">
        <v>2022</v>
      </c>
      <c r="M147">
        <v>98</v>
      </c>
      <c r="N147" t="s">
        <v>2023</v>
      </c>
      <c r="O147" t="s">
        <v>64</v>
      </c>
      <c r="P147">
        <v>246</v>
      </c>
      <c r="Q147">
        <v>0.23100000000000001</v>
      </c>
      <c r="R147" t="s">
        <v>2024</v>
      </c>
      <c r="S147" t="s">
        <v>1101</v>
      </c>
      <c r="T147">
        <v>5.9</v>
      </c>
      <c r="V147" t="s">
        <v>2025</v>
      </c>
      <c r="W147" t="s">
        <v>1352</v>
      </c>
      <c r="X147">
        <v>6.4</v>
      </c>
      <c r="AP147">
        <v>25</v>
      </c>
      <c r="AQ147">
        <v>4</v>
      </c>
      <c r="AR147" t="s">
        <v>98</v>
      </c>
      <c r="AS147" t="s">
        <v>70</v>
      </c>
      <c r="AT147">
        <v>8</v>
      </c>
      <c r="AU147" t="s">
        <v>112</v>
      </c>
      <c r="AV147">
        <v>2</v>
      </c>
      <c r="AW147">
        <v>450</v>
      </c>
      <c r="AX147">
        <v>45</v>
      </c>
      <c r="AY147" t="s">
        <v>72</v>
      </c>
      <c r="AZ147" t="s">
        <v>100</v>
      </c>
      <c r="BA147" t="s">
        <v>101</v>
      </c>
      <c r="BB147" t="s">
        <v>101</v>
      </c>
      <c r="BC147" t="s">
        <v>102</v>
      </c>
      <c r="BD147" t="s">
        <v>76</v>
      </c>
      <c r="BF147" t="s">
        <v>2026</v>
      </c>
      <c r="BG147" t="s">
        <v>2027</v>
      </c>
      <c r="BH147" t="s">
        <v>2010</v>
      </c>
      <c r="BI147" t="s">
        <v>2011</v>
      </c>
      <c r="BJ147" t="s">
        <v>2028</v>
      </c>
      <c r="BK147" t="s">
        <v>2029</v>
      </c>
      <c r="BL147" t="s">
        <v>2030</v>
      </c>
      <c r="BM147" t="s">
        <v>2031</v>
      </c>
      <c r="BN147" t="s">
        <v>2032</v>
      </c>
      <c r="BO147" t="s">
        <v>2033</v>
      </c>
      <c r="BP147" t="s">
        <v>2034</v>
      </c>
      <c r="BQ147" t="s">
        <v>2035</v>
      </c>
      <c r="BR147" t="s">
        <v>2036</v>
      </c>
      <c r="BU147">
        <v>5.4</v>
      </c>
      <c r="BV147">
        <v>0.43</v>
      </c>
      <c r="BW147" t="s">
        <v>2037</v>
      </c>
    </row>
    <row r="148" spans="1:75" x14ac:dyDescent="0.2">
      <c r="A148">
        <v>147</v>
      </c>
      <c r="B148" t="s">
        <v>105</v>
      </c>
      <c r="C148" s="1" t="s">
        <v>2001</v>
      </c>
      <c r="D148">
        <v>16.7</v>
      </c>
      <c r="E148">
        <v>429</v>
      </c>
      <c r="F148" t="s">
        <v>2038</v>
      </c>
      <c r="G148">
        <v>13.97</v>
      </c>
      <c r="H148" t="s">
        <v>2039</v>
      </c>
      <c r="I148">
        <v>12.3</v>
      </c>
      <c r="J148">
        <v>11.86</v>
      </c>
      <c r="K148" t="s">
        <v>848</v>
      </c>
      <c r="L148" t="s">
        <v>2040</v>
      </c>
      <c r="M148">
        <v>7</v>
      </c>
      <c r="N148" t="s">
        <v>2041</v>
      </c>
      <c r="O148" t="s">
        <v>64</v>
      </c>
      <c r="P148">
        <v>165</v>
      </c>
      <c r="Q148">
        <v>0.30299999999999999</v>
      </c>
      <c r="R148" t="s">
        <v>2042</v>
      </c>
      <c r="S148" t="s">
        <v>1101</v>
      </c>
      <c r="T148">
        <v>5.8</v>
      </c>
      <c r="V148" t="s">
        <v>2043</v>
      </c>
      <c r="W148" t="s">
        <v>222</v>
      </c>
      <c r="X148">
        <v>5.3</v>
      </c>
      <c r="AP148">
        <v>20</v>
      </c>
      <c r="AQ148">
        <v>3</v>
      </c>
      <c r="AR148" t="s">
        <v>98</v>
      </c>
      <c r="AS148" t="s">
        <v>70</v>
      </c>
      <c r="AT148">
        <v>8</v>
      </c>
      <c r="AU148" t="s">
        <v>315</v>
      </c>
      <c r="AV148">
        <v>4</v>
      </c>
      <c r="AW148">
        <v>446</v>
      </c>
      <c r="AX148">
        <v>155</v>
      </c>
      <c r="AY148" t="s">
        <v>72</v>
      </c>
      <c r="AZ148" t="s">
        <v>394</v>
      </c>
      <c r="BA148" t="s">
        <v>101</v>
      </c>
      <c r="BB148" t="s">
        <v>380</v>
      </c>
      <c r="BC148" t="s">
        <v>75</v>
      </c>
      <c r="BD148" t="s">
        <v>76</v>
      </c>
      <c r="BF148" t="s">
        <v>2044</v>
      </c>
      <c r="BG148" t="s">
        <v>2045</v>
      </c>
      <c r="BH148" t="s">
        <v>2046</v>
      </c>
      <c r="BI148" t="s">
        <v>1784</v>
      </c>
      <c r="BJ148" t="s">
        <v>2047</v>
      </c>
      <c r="BK148" t="s">
        <v>2048</v>
      </c>
      <c r="BM148" t="s">
        <v>2049</v>
      </c>
      <c r="BN148" t="s">
        <v>2050</v>
      </c>
      <c r="BQ148" t="s">
        <v>2051</v>
      </c>
      <c r="BU148">
        <v>1.9</v>
      </c>
      <c r="BV148">
        <v>-2.97</v>
      </c>
      <c r="BW148" t="s">
        <v>2052</v>
      </c>
    </row>
    <row r="149" spans="1:75" x14ac:dyDescent="0.2">
      <c r="A149">
        <v>148</v>
      </c>
      <c r="B149" t="s">
        <v>105</v>
      </c>
      <c r="C149" s="1" t="s">
        <v>2001</v>
      </c>
      <c r="D149">
        <v>16.7</v>
      </c>
      <c r="E149">
        <v>429</v>
      </c>
      <c r="F149" t="s">
        <v>2038</v>
      </c>
      <c r="G149">
        <v>13.99</v>
      </c>
      <c r="H149" t="s">
        <v>2039</v>
      </c>
      <c r="I149">
        <v>12.3</v>
      </c>
      <c r="J149">
        <v>11.86</v>
      </c>
      <c r="K149" t="s">
        <v>387</v>
      </c>
      <c r="L149" t="s">
        <v>388</v>
      </c>
      <c r="M149">
        <v>79</v>
      </c>
      <c r="N149" t="s">
        <v>389</v>
      </c>
      <c r="O149" t="s">
        <v>64</v>
      </c>
      <c r="P149">
        <v>35.799999999999997</v>
      </c>
      <c r="Q149">
        <v>0.25800000000000001</v>
      </c>
      <c r="R149" t="s">
        <v>2053</v>
      </c>
      <c r="S149" t="s">
        <v>120</v>
      </c>
      <c r="T149">
        <v>8.4</v>
      </c>
      <c r="V149" t="s">
        <v>2054</v>
      </c>
      <c r="W149" t="s">
        <v>120</v>
      </c>
      <c r="X149">
        <v>8.1999999999999993</v>
      </c>
      <c r="AP149">
        <v>35</v>
      </c>
      <c r="AQ149">
        <v>7</v>
      </c>
      <c r="AR149" t="s">
        <v>69</v>
      </c>
      <c r="AS149" t="s">
        <v>392</v>
      </c>
      <c r="AT149">
        <v>8</v>
      </c>
      <c r="AU149" t="s">
        <v>994</v>
      </c>
      <c r="AV149">
        <v>4</v>
      </c>
      <c r="AW149">
        <v>480</v>
      </c>
      <c r="AX149">
        <v>20</v>
      </c>
      <c r="AY149" t="s">
        <v>72</v>
      </c>
      <c r="AZ149" t="s">
        <v>394</v>
      </c>
      <c r="BA149" t="s">
        <v>74</v>
      </c>
      <c r="BB149" t="s">
        <v>101</v>
      </c>
      <c r="BC149" t="s">
        <v>75</v>
      </c>
      <c r="BD149" t="s">
        <v>76</v>
      </c>
      <c r="BF149" t="s">
        <v>2055</v>
      </c>
      <c r="BG149" t="s">
        <v>2056</v>
      </c>
      <c r="BH149" t="s">
        <v>2046</v>
      </c>
      <c r="BI149" t="s">
        <v>1784</v>
      </c>
      <c r="BL149" t="s">
        <v>2057</v>
      </c>
      <c r="BU149">
        <v>1.9</v>
      </c>
      <c r="BV149">
        <v>3.22</v>
      </c>
    </row>
    <row r="150" spans="1:75" x14ac:dyDescent="0.2">
      <c r="A150">
        <v>149</v>
      </c>
      <c r="B150" t="s">
        <v>105</v>
      </c>
      <c r="C150" s="1" t="s">
        <v>2001</v>
      </c>
      <c r="D150">
        <v>18.399999999999999</v>
      </c>
      <c r="E150">
        <v>9203</v>
      </c>
      <c r="F150" t="s">
        <v>2058</v>
      </c>
      <c r="G150">
        <v>17.77</v>
      </c>
      <c r="H150" t="s">
        <v>2059</v>
      </c>
      <c r="I150">
        <v>11.86</v>
      </c>
      <c r="J150">
        <v>11.35</v>
      </c>
      <c r="K150" t="s">
        <v>149</v>
      </c>
      <c r="L150" t="s">
        <v>150</v>
      </c>
      <c r="M150">
        <v>66</v>
      </c>
      <c r="N150" t="s">
        <v>151</v>
      </c>
      <c r="O150" t="s">
        <v>64</v>
      </c>
      <c r="P150">
        <v>50.2</v>
      </c>
      <c r="Q150">
        <v>0.755</v>
      </c>
      <c r="R150" t="s">
        <v>2060</v>
      </c>
      <c r="S150" t="s">
        <v>328</v>
      </c>
      <c r="T150">
        <v>10.199999999999999</v>
      </c>
      <c r="U150">
        <v>44.4</v>
      </c>
      <c r="V150" t="s">
        <v>2061</v>
      </c>
      <c r="W150" t="s">
        <v>787</v>
      </c>
      <c r="X150">
        <v>24.7</v>
      </c>
      <c r="Y150">
        <v>65.8</v>
      </c>
      <c r="Z150" t="s">
        <v>2062</v>
      </c>
      <c r="AA150" t="s">
        <v>138</v>
      </c>
      <c r="AB150">
        <v>28.5</v>
      </c>
      <c r="AC150">
        <v>54.8</v>
      </c>
      <c r="AD150" t="s">
        <v>2063</v>
      </c>
      <c r="AE150" t="s">
        <v>744</v>
      </c>
      <c r="AF150">
        <v>8.9</v>
      </c>
      <c r="AG150">
        <v>53.1</v>
      </c>
      <c r="AP150">
        <v>40</v>
      </c>
      <c r="AQ150">
        <v>2.5</v>
      </c>
      <c r="AR150" t="s">
        <v>193</v>
      </c>
      <c r="AS150" t="s">
        <v>70</v>
      </c>
      <c r="AT150">
        <v>8</v>
      </c>
      <c r="AU150" t="s">
        <v>155</v>
      </c>
      <c r="AV150">
        <v>2</v>
      </c>
      <c r="AW150">
        <v>380</v>
      </c>
      <c r="AX150">
        <v>80</v>
      </c>
      <c r="AY150" t="s">
        <v>72</v>
      </c>
      <c r="AZ150" t="s">
        <v>2064</v>
      </c>
      <c r="BA150" t="s">
        <v>101</v>
      </c>
      <c r="BB150" t="s">
        <v>101</v>
      </c>
      <c r="BC150" t="s">
        <v>157</v>
      </c>
      <c r="BD150" t="s">
        <v>76</v>
      </c>
      <c r="BE150" t="s">
        <v>2065</v>
      </c>
      <c r="BF150" t="s">
        <v>2066</v>
      </c>
      <c r="BG150" t="s">
        <v>2067</v>
      </c>
      <c r="BH150" t="s">
        <v>2068</v>
      </c>
      <c r="BI150" t="s">
        <v>2069</v>
      </c>
      <c r="BJ150" t="s">
        <v>2070</v>
      </c>
      <c r="BK150" t="s">
        <v>2071</v>
      </c>
      <c r="BL150" t="s">
        <v>2072</v>
      </c>
      <c r="BM150" t="s">
        <v>2073</v>
      </c>
      <c r="BN150" t="s">
        <v>2074</v>
      </c>
      <c r="BO150" t="s">
        <v>2075</v>
      </c>
      <c r="BP150" t="s">
        <v>2076</v>
      </c>
      <c r="BQ150" t="s">
        <v>2077</v>
      </c>
      <c r="BR150" t="s">
        <v>2078</v>
      </c>
      <c r="BU150">
        <v>5.9</v>
      </c>
      <c r="BV150">
        <v>-2.85</v>
      </c>
      <c r="BW150" t="s">
        <v>2079</v>
      </c>
    </row>
    <row r="151" spans="1:75" x14ac:dyDescent="0.2">
      <c r="A151">
        <v>150</v>
      </c>
      <c r="B151" t="s">
        <v>105</v>
      </c>
      <c r="C151" s="1" t="s">
        <v>2001</v>
      </c>
      <c r="D151">
        <v>18.399999999999999</v>
      </c>
      <c r="E151">
        <v>9203</v>
      </c>
      <c r="F151" t="s">
        <v>2058</v>
      </c>
      <c r="G151">
        <v>17.78</v>
      </c>
      <c r="H151" t="s">
        <v>2059</v>
      </c>
      <c r="I151">
        <v>11.86</v>
      </c>
      <c r="J151">
        <v>11.35</v>
      </c>
      <c r="K151" t="s">
        <v>94</v>
      </c>
      <c r="L151" t="s">
        <v>2022</v>
      </c>
      <c r="M151">
        <v>98</v>
      </c>
      <c r="N151" t="s">
        <v>2023</v>
      </c>
      <c r="O151" t="s">
        <v>64</v>
      </c>
      <c r="P151">
        <v>55.8</v>
      </c>
      <c r="Q151">
        <v>0.55800000000000005</v>
      </c>
      <c r="R151" t="s">
        <v>2080</v>
      </c>
      <c r="S151" t="s">
        <v>191</v>
      </c>
      <c r="T151">
        <v>7</v>
      </c>
      <c r="V151" t="s">
        <v>2081</v>
      </c>
      <c r="W151" t="s">
        <v>402</v>
      </c>
      <c r="X151">
        <v>5.6</v>
      </c>
      <c r="AP151">
        <v>25</v>
      </c>
      <c r="AQ151">
        <v>4</v>
      </c>
      <c r="AR151" t="s">
        <v>98</v>
      </c>
      <c r="AS151" t="s">
        <v>70</v>
      </c>
      <c r="AT151">
        <v>8</v>
      </c>
      <c r="AU151" t="s">
        <v>452</v>
      </c>
      <c r="AV151">
        <v>2</v>
      </c>
      <c r="AW151">
        <v>450</v>
      </c>
      <c r="AX151">
        <v>152</v>
      </c>
      <c r="AY151" t="s">
        <v>72</v>
      </c>
      <c r="AZ151" t="s">
        <v>100</v>
      </c>
      <c r="BA151" t="s">
        <v>101</v>
      </c>
      <c r="BB151" t="s">
        <v>101</v>
      </c>
      <c r="BC151" t="s">
        <v>102</v>
      </c>
      <c r="BD151" t="s">
        <v>76</v>
      </c>
      <c r="BF151" t="s">
        <v>2082</v>
      </c>
      <c r="BG151" t="s">
        <v>2083</v>
      </c>
      <c r="BH151" t="s">
        <v>2068</v>
      </c>
      <c r="BI151" t="s">
        <v>2069</v>
      </c>
      <c r="BJ151" t="s">
        <v>2084</v>
      </c>
      <c r="BK151" t="s">
        <v>2085</v>
      </c>
      <c r="BL151" t="s">
        <v>2086</v>
      </c>
      <c r="BM151" t="s">
        <v>2087</v>
      </c>
      <c r="BN151" t="s">
        <v>2088</v>
      </c>
      <c r="BO151" t="s">
        <v>2089</v>
      </c>
      <c r="BP151" t="s">
        <v>2090</v>
      </c>
      <c r="BQ151" t="s">
        <v>2091</v>
      </c>
      <c r="BR151" t="s">
        <v>2092</v>
      </c>
      <c r="BU151">
        <v>5.9</v>
      </c>
      <c r="BV151">
        <v>-0.22</v>
      </c>
      <c r="BW151" t="s">
        <v>2093</v>
      </c>
    </row>
    <row r="152" spans="1:75" x14ac:dyDescent="0.2">
      <c r="A152">
        <v>151</v>
      </c>
      <c r="B152" t="s">
        <v>105</v>
      </c>
      <c r="C152" s="1" t="s">
        <v>2094</v>
      </c>
      <c r="D152">
        <v>14.9</v>
      </c>
      <c r="E152">
        <v>5652</v>
      </c>
      <c r="F152" t="s">
        <v>2095</v>
      </c>
      <c r="G152">
        <v>17.27</v>
      </c>
      <c r="H152" t="s">
        <v>2096</v>
      </c>
      <c r="I152">
        <v>9.06</v>
      </c>
      <c r="J152">
        <v>8.6199999999999992</v>
      </c>
      <c r="K152" t="s">
        <v>353</v>
      </c>
      <c r="L152" t="s">
        <v>354</v>
      </c>
      <c r="M152">
        <v>274</v>
      </c>
      <c r="N152" t="s">
        <v>355</v>
      </c>
      <c r="O152" t="s">
        <v>64</v>
      </c>
      <c r="P152">
        <v>15.4</v>
      </c>
      <c r="Q152">
        <v>1.8440000000000001</v>
      </c>
      <c r="R152" t="s">
        <v>2097</v>
      </c>
      <c r="S152" t="s">
        <v>425</v>
      </c>
      <c r="T152">
        <v>4.3</v>
      </c>
      <c r="U152">
        <v>68.5</v>
      </c>
      <c r="V152" t="s">
        <v>2098</v>
      </c>
      <c r="W152" t="s">
        <v>506</v>
      </c>
      <c r="X152">
        <v>5.6</v>
      </c>
      <c r="Y152">
        <v>23.7</v>
      </c>
      <c r="Z152" t="s">
        <v>2099</v>
      </c>
      <c r="AA152" t="s">
        <v>432</v>
      </c>
      <c r="AB152">
        <v>4.3</v>
      </c>
      <c r="AC152">
        <v>1.8</v>
      </c>
      <c r="AD152" t="s">
        <v>2100</v>
      </c>
      <c r="AE152" t="s">
        <v>434</v>
      </c>
      <c r="AF152">
        <v>4.7</v>
      </c>
      <c r="AG152">
        <v>67.7</v>
      </c>
      <c r="AP152">
        <v>25</v>
      </c>
      <c r="AQ152">
        <v>4</v>
      </c>
      <c r="AR152" t="s">
        <v>98</v>
      </c>
      <c r="AS152" t="s">
        <v>70</v>
      </c>
      <c r="AT152">
        <v>8</v>
      </c>
      <c r="AU152" t="s">
        <v>2101</v>
      </c>
      <c r="AV152">
        <v>2</v>
      </c>
      <c r="AW152">
        <v>400</v>
      </c>
      <c r="AX152">
        <v>100</v>
      </c>
      <c r="AY152" t="s">
        <v>72</v>
      </c>
      <c r="AZ152" t="s">
        <v>359</v>
      </c>
      <c r="BA152" t="s">
        <v>101</v>
      </c>
      <c r="BB152" t="s">
        <v>101</v>
      </c>
      <c r="BC152" t="s">
        <v>102</v>
      </c>
      <c r="BD152" t="s">
        <v>76</v>
      </c>
      <c r="BF152" t="s">
        <v>2102</v>
      </c>
      <c r="BG152" t="s">
        <v>2103</v>
      </c>
      <c r="BH152" t="s">
        <v>2104</v>
      </c>
      <c r="BI152" t="s">
        <v>2105</v>
      </c>
      <c r="BJ152" t="s">
        <v>2106</v>
      </c>
      <c r="BK152" t="s">
        <v>2107</v>
      </c>
      <c r="BL152" t="s">
        <v>2108</v>
      </c>
      <c r="BM152" t="s">
        <v>2109</v>
      </c>
      <c r="BN152" t="s">
        <v>2110</v>
      </c>
      <c r="BO152" t="s">
        <v>2111</v>
      </c>
      <c r="BQ152" t="s">
        <v>2112</v>
      </c>
      <c r="BR152" t="s">
        <v>2113</v>
      </c>
      <c r="BU152">
        <v>8.1999999999999993</v>
      </c>
      <c r="BV152">
        <v>-2.2000000000000002</v>
      </c>
      <c r="BW152" t="s">
        <v>2114</v>
      </c>
    </row>
    <row r="153" spans="1:75" x14ac:dyDescent="0.2">
      <c r="A153">
        <v>152</v>
      </c>
      <c r="B153" t="s">
        <v>105</v>
      </c>
      <c r="C153" s="1" t="s">
        <v>2115</v>
      </c>
      <c r="D153">
        <v>17.600000000000001</v>
      </c>
      <c r="E153">
        <v>2360</v>
      </c>
      <c r="F153" t="s">
        <v>2116</v>
      </c>
      <c r="G153">
        <v>16.93</v>
      </c>
      <c r="H153" t="s">
        <v>2117</v>
      </c>
      <c r="I153">
        <v>8.7100000000000009</v>
      </c>
      <c r="J153">
        <v>7.34</v>
      </c>
      <c r="K153" t="s">
        <v>335</v>
      </c>
      <c r="L153" t="s">
        <v>2118</v>
      </c>
      <c r="M153">
        <v>39</v>
      </c>
      <c r="N153" t="s">
        <v>2119</v>
      </c>
      <c r="O153" t="s">
        <v>64</v>
      </c>
      <c r="P153">
        <v>25.6</v>
      </c>
      <c r="Q153">
        <v>0.10199999999999999</v>
      </c>
      <c r="R153" t="s">
        <v>2120</v>
      </c>
      <c r="S153" t="s">
        <v>191</v>
      </c>
      <c r="T153">
        <v>8.6999999999999993</v>
      </c>
      <c r="V153" t="s">
        <v>2121</v>
      </c>
      <c r="W153" t="s">
        <v>787</v>
      </c>
      <c r="X153">
        <v>9.1999999999999993</v>
      </c>
      <c r="AP153">
        <v>20</v>
      </c>
      <c r="AQ153">
        <v>3</v>
      </c>
      <c r="AR153" t="s">
        <v>98</v>
      </c>
      <c r="AS153" t="s">
        <v>70</v>
      </c>
      <c r="AT153">
        <v>8</v>
      </c>
      <c r="AU153" t="s">
        <v>2122</v>
      </c>
      <c r="AV153">
        <v>2</v>
      </c>
      <c r="AW153">
        <v>300</v>
      </c>
      <c r="AX153">
        <v>60</v>
      </c>
      <c r="AY153" t="s">
        <v>72</v>
      </c>
      <c r="AZ153" t="s">
        <v>100</v>
      </c>
      <c r="BA153" t="s">
        <v>101</v>
      </c>
      <c r="BB153" t="s">
        <v>101</v>
      </c>
      <c r="BC153" t="s">
        <v>102</v>
      </c>
      <c r="BD153" t="s">
        <v>76</v>
      </c>
      <c r="BF153" t="s">
        <v>2123</v>
      </c>
      <c r="BG153" t="s">
        <v>2124</v>
      </c>
      <c r="BH153" t="s">
        <v>2125</v>
      </c>
      <c r="BI153" t="s">
        <v>2126</v>
      </c>
      <c r="BJ153" t="s">
        <v>2127</v>
      </c>
      <c r="BK153" t="s">
        <v>2128</v>
      </c>
      <c r="BL153" t="s">
        <v>2129</v>
      </c>
      <c r="BQ153" t="s">
        <v>2130</v>
      </c>
      <c r="BR153" t="s">
        <v>2131</v>
      </c>
      <c r="BU153">
        <v>8.1999999999999993</v>
      </c>
      <c r="BV153">
        <v>0.41</v>
      </c>
      <c r="BW153" t="s">
        <v>2132</v>
      </c>
    </row>
    <row r="154" spans="1:75" x14ac:dyDescent="0.2">
      <c r="A154">
        <v>153</v>
      </c>
      <c r="B154" t="s">
        <v>90</v>
      </c>
      <c r="C154" s="1" t="s">
        <v>2133</v>
      </c>
      <c r="D154">
        <v>15.1</v>
      </c>
      <c r="E154">
        <v>143761</v>
      </c>
      <c r="F154" t="s">
        <v>2134</v>
      </c>
      <c r="G154">
        <v>18.760000000000002</v>
      </c>
      <c r="H154" t="s">
        <v>2135</v>
      </c>
      <c r="I154">
        <v>9.3800000000000008</v>
      </c>
      <c r="J154">
        <v>8.6999999999999993</v>
      </c>
      <c r="K154" t="s">
        <v>1347</v>
      </c>
      <c r="L154" t="s">
        <v>2136</v>
      </c>
      <c r="M154">
        <v>57</v>
      </c>
      <c r="N154" t="s">
        <v>1408</v>
      </c>
      <c r="O154" t="s">
        <v>64</v>
      </c>
      <c r="P154">
        <v>20.8</v>
      </c>
      <c r="Q154">
        <v>0.65400000000000003</v>
      </c>
      <c r="R154" t="s">
        <v>2137</v>
      </c>
      <c r="S154" t="s">
        <v>1724</v>
      </c>
      <c r="T154" t="s">
        <v>74</v>
      </c>
      <c r="U154" t="s">
        <v>97</v>
      </c>
      <c r="V154" t="s">
        <v>2137</v>
      </c>
      <c r="W154" t="s">
        <v>1724</v>
      </c>
      <c r="X154" t="s">
        <v>74</v>
      </c>
      <c r="Y154" t="s">
        <v>97</v>
      </c>
      <c r="AP154">
        <v>20</v>
      </c>
      <c r="AQ154">
        <v>4</v>
      </c>
      <c r="AR154" t="s">
        <v>69</v>
      </c>
      <c r="AS154" t="s">
        <v>70</v>
      </c>
      <c r="AT154">
        <v>8</v>
      </c>
      <c r="AU154" t="s">
        <v>1353</v>
      </c>
      <c r="AV154">
        <v>2</v>
      </c>
      <c r="AW154">
        <v>450</v>
      </c>
      <c r="AX154">
        <v>130</v>
      </c>
      <c r="AY154" t="s">
        <v>72</v>
      </c>
      <c r="AZ154" t="s">
        <v>73</v>
      </c>
      <c r="BA154" t="s">
        <v>101</v>
      </c>
      <c r="BB154" t="s">
        <v>101</v>
      </c>
      <c r="BC154" t="s">
        <v>75</v>
      </c>
      <c r="BD154" t="s">
        <v>76</v>
      </c>
      <c r="BF154" t="s">
        <v>2138</v>
      </c>
      <c r="BG154" t="s">
        <v>2139</v>
      </c>
      <c r="BU154">
        <v>9.4</v>
      </c>
    </row>
    <row r="155" spans="1:75" x14ac:dyDescent="0.2">
      <c r="A155">
        <v>154</v>
      </c>
      <c r="B155" t="s">
        <v>1654</v>
      </c>
      <c r="C155" s="1" t="s">
        <v>2133</v>
      </c>
      <c r="D155">
        <v>15.1</v>
      </c>
      <c r="E155">
        <v>143761</v>
      </c>
      <c r="F155" t="s">
        <v>2134</v>
      </c>
      <c r="G155">
        <v>18.760000000000002</v>
      </c>
      <c r="H155" t="s">
        <v>2135</v>
      </c>
      <c r="I155">
        <v>9.3800000000000008</v>
      </c>
      <c r="J155">
        <v>8.6999999999999993</v>
      </c>
      <c r="K155" t="s">
        <v>1331</v>
      </c>
      <c r="L155" t="s">
        <v>2140</v>
      </c>
      <c r="M155">
        <v>84</v>
      </c>
      <c r="N155" t="s">
        <v>1408</v>
      </c>
      <c r="O155" t="s">
        <v>64</v>
      </c>
      <c r="P155">
        <v>45.6</v>
      </c>
      <c r="Q155">
        <v>0.65400000000000003</v>
      </c>
      <c r="R155" t="s">
        <v>2141</v>
      </c>
      <c r="S155" t="s">
        <v>1724</v>
      </c>
      <c r="T155" t="s">
        <v>74</v>
      </c>
      <c r="U155" t="s">
        <v>97</v>
      </c>
      <c r="V155" t="s">
        <v>2142</v>
      </c>
      <c r="W155" t="s">
        <v>1724</v>
      </c>
      <c r="X155" t="s">
        <v>74</v>
      </c>
      <c r="Y155" t="s">
        <v>97</v>
      </c>
      <c r="AP155">
        <v>10</v>
      </c>
      <c r="AQ155">
        <v>1</v>
      </c>
      <c r="AR155" t="s">
        <v>1734</v>
      </c>
      <c r="AS155" t="s">
        <v>70</v>
      </c>
      <c r="AT155">
        <v>8</v>
      </c>
      <c r="AU155" t="s">
        <v>1889</v>
      </c>
      <c r="AV155">
        <v>2</v>
      </c>
      <c r="AW155">
        <v>453</v>
      </c>
      <c r="AX155">
        <v>106</v>
      </c>
      <c r="AY155" t="s">
        <v>72</v>
      </c>
      <c r="AZ155" t="s">
        <v>100</v>
      </c>
      <c r="BA155" t="s">
        <v>101</v>
      </c>
      <c r="BB155" t="s">
        <v>101</v>
      </c>
      <c r="BC155" t="s">
        <v>75</v>
      </c>
      <c r="BD155" t="s">
        <v>76</v>
      </c>
      <c r="BF155" t="s">
        <v>2143</v>
      </c>
      <c r="BG155" t="s">
        <v>2144</v>
      </c>
      <c r="BH155" t="s">
        <v>2145</v>
      </c>
      <c r="BU155">
        <v>5.9</v>
      </c>
    </row>
    <row r="156" spans="1:75" x14ac:dyDescent="0.2">
      <c r="A156">
        <v>155</v>
      </c>
      <c r="B156" t="s">
        <v>105</v>
      </c>
      <c r="C156" s="1" t="s">
        <v>2146</v>
      </c>
      <c r="D156">
        <v>15.4</v>
      </c>
      <c r="E156">
        <v>66719</v>
      </c>
      <c r="F156" t="s">
        <v>2147</v>
      </c>
      <c r="G156">
        <v>18.64</v>
      </c>
      <c r="H156" t="s">
        <v>2148</v>
      </c>
      <c r="I156">
        <v>13.27</v>
      </c>
      <c r="J156">
        <v>12.57</v>
      </c>
      <c r="K156" t="s">
        <v>2149</v>
      </c>
      <c r="L156" t="s">
        <v>2150</v>
      </c>
      <c r="M156">
        <v>93</v>
      </c>
      <c r="N156" t="s">
        <v>984</v>
      </c>
      <c r="O156" t="s">
        <v>64</v>
      </c>
      <c r="P156">
        <v>99.3</v>
      </c>
      <c r="Q156">
        <v>0.17199999999999999</v>
      </c>
      <c r="R156" t="s">
        <v>2151</v>
      </c>
      <c r="S156" t="s">
        <v>1154</v>
      </c>
      <c r="T156">
        <v>5.9</v>
      </c>
      <c r="U156">
        <v>80</v>
      </c>
      <c r="V156" t="s">
        <v>2152</v>
      </c>
      <c r="W156" t="s">
        <v>280</v>
      </c>
      <c r="X156">
        <v>6.1</v>
      </c>
      <c r="AP156">
        <v>20</v>
      </c>
      <c r="AQ156">
        <v>3.3</v>
      </c>
      <c r="AR156" t="s">
        <v>69</v>
      </c>
      <c r="AS156" t="s">
        <v>70</v>
      </c>
      <c r="AT156">
        <v>8</v>
      </c>
      <c r="AU156" t="s">
        <v>674</v>
      </c>
      <c r="AV156">
        <v>2</v>
      </c>
      <c r="AW156">
        <v>526</v>
      </c>
      <c r="AX156">
        <v>236</v>
      </c>
      <c r="AY156" t="s">
        <v>72</v>
      </c>
      <c r="AZ156" t="s">
        <v>100</v>
      </c>
      <c r="BA156" t="s">
        <v>101</v>
      </c>
      <c r="BB156" t="s">
        <v>101</v>
      </c>
      <c r="BC156" t="s">
        <v>102</v>
      </c>
      <c r="BD156" t="s">
        <v>76</v>
      </c>
      <c r="BF156" t="s">
        <v>2153</v>
      </c>
      <c r="BG156" t="s">
        <v>2154</v>
      </c>
      <c r="BH156" t="s">
        <v>2155</v>
      </c>
      <c r="BI156" t="s">
        <v>2156</v>
      </c>
      <c r="BJ156" t="s">
        <v>2157</v>
      </c>
      <c r="BK156" t="s">
        <v>2158</v>
      </c>
      <c r="BL156" t="s">
        <v>2159</v>
      </c>
      <c r="BM156" t="s">
        <v>2160</v>
      </c>
      <c r="BN156" t="s">
        <v>2161</v>
      </c>
      <c r="BO156" t="s">
        <v>2162</v>
      </c>
      <c r="BP156" t="s">
        <v>2163</v>
      </c>
      <c r="BQ156" t="s">
        <v>2164</v>
      </c>
      <c r="BR156" t="s">
        <v>2165</v>
      </c>
      <c r="BU156">
        <v>5.4</v>
      </c>
      <c r="BV156">
        <v>0.76</v>
      </c>
    </row>
    <row r="157" spans="1:75" x14ac:dyDescent="0.2">
      <c r="A157">
        <v>156</v>
      </c>
      <c r="B157" t="s">
        <v>105</v>
      </c>
      <c r="C157" s="1" t="s">
        <v>2166</v>
      </c>
      <c r="D157">
        <v>13.1</v>
      </c>
      <c r="E157">
        <v>24275</v>
      </c>
      <c r="F157" t="s">
        <v>2167</v>
      </c>
      <c r="G157">
        <v>18.23</v>
      </c>
      <c r="H157" t="s">
        <v>2168</v>
      </c>
      <c r="I157">
        <v>12.15</v>
      </c>
      <c r="J157">
        <v>11.68</v>
      </c>
      <c r="K157" t="s">
        <v>581</v>
      </c>
      <c r="L157" t="s">
        <v>2169</v>
      </c>
      <c r="M157">
        <v>3</v>
      </c>
      <c r="N157" t="s">
        <v>583</v>
      </c>
      <c r="O157" t="s">
        <v>64</v>
      </c>
      <c r="P157">
        <v>165</v>
      </c>
      <c r="Q157">
        <v>4.0810000000000004</v>
      </c>
      <c r="R157" t="s">
        <v>2170</v>
      </c>
      <c r="S157" t="s">
        <v>658</v>
      </c>
      <c r="T157">
        <v>6.3</v>
      </c>
      <c r="V157" t="s">
        <v>2171</v>
      </c>
      <c r="W157" t="s">
        <v>250</v>
      </c>
      <c r="X157">
        <v>5.0999999999999996</v>
      </c>
      <c r="AP157">
        <v>20</v>
      </c>
      <c r="AQ157">
        <v>3.3</v>
      </c>
      <c r="AR157" t="s">
        <v>69</v>
      </c>
      <c r="AS157" t="s">
        <v>70</v>
      </c>
      <c r="AT157">
        <v>8</v>
      </c>
      <c r="AU157" t="s">
        <v>587</v>
      </c>
      <c r="AV157">
        <v>2</v>
      </c>
      <c r="AW157">
        <v>461</v>
      </c>
      <c r="AZ157" t="s">
        <v>73</v>
      </c>
      <c r="BA157" t="s">
        <v>101</v>
      </c>
      <c r="BB157" t="s">
        <v>101</v>
      </c>
      <c r="BC157" t="s">
        <v>102</v>
      </c>
      <c r="BD157" t="s">
        <v>1210</v>
      </c>
      <c r="BF157" t="s">
        <v>2172</v>
      </c>
      <c r="BG157" t="s">
        <v>2173</v>
      </c>
      <c r="BH157" t="s">
        <v>2174</v>
      </c>
      <c r="BI157" t="s">
        <v>2175</v>
      </c>
      <c r="BJ157" t="s">
        <v>2176</v>
      </c>
      <c r="BK157" t="s">
        <v>2177</v>
      </c>
      <c r="BM157" t="s">
        <v>2178</v>
      </c>
      <c r="BN157" t="s">
        <v>2179</v>
      </c>
      <c r="BO157" t="s">
        <v>2180</v>
      </c>
      <c r="BP157" t="s">
        <v>2181</v>
      </c>
      <c r="BQ157" t="s">
        <v>2182</v>
      </c>
      <c r="BR157" t="s">
        <v>2183</v>
      </c>
      <c r="BU157">
        <v>6.1</v>
      </c>
      <c r="BV157">
        <v>-4.91</v>
      </c>
      <c r="BW157" t="s">
        <v>2184</v>
      </c>
    </row>
    <row r="158" spans="1:75" x14ac:dyDescent="0.2">
      <c r="A158">
        <v>157</v>
      </c>
      <c r="B158" t="s">
        <v>105</v>
      </c>
      <c r="C158" s="1" t="s">
        <v>2166</v>
      </c>
      <c r="D158">
        <v>13.1</v>
      </c>
      <c r="E158">
        <v>24275</v>
      </c>
      <c r="F158" t="s">
        <v>2167</v>
      </c>
      <c r="G158">
        <v>18.23</v>
      </c>
      <c r="H158" t="s">
        <v>2168</v>
      </c>
      <c r="I158">
        <v>12.15</v>
      </c>
      <c r="J158">
        <v>11.68</v>
      </c>
      <c r="K158" t="s">
        <v>335</v>
      </c>
      <c r="L158" t="s">
        <v>533</v>
      </c>
      <c r="M158">
        <v>55</v>
      </c>
      <c r="N158" t="s">
        <v>534</v>
      </c>
      <c r="O158" t="s">
        <v>64</v>
      </c>
      <c r="P158">
        <v>67</v>
      </c>
      <c r="Q158">
        <v>4.0810000000000004</v>
      </c>
      <c r="R158" t="s">
        <v>2185</v>
      </c>
      <c r="S158" t="s">
        <v>341</v>
      </c>
      <c r="T158">
        <v>9.5</v>
      </c>
      <c r="V158" t="s">
        <v>2186</v>
      </c>
      <c r="W158" t="s">
        <v>341</v>
      </c>
      <c r="X158">
        <v>10</v>
      </c>
      <c r="AP158">
        <v>25</v>
      </c>
      <c r="AQ158">
        <v>3</v>
      </c>
      <c r="AR158" t="s">
        <v>98</v>
      </c>
      <c r="AS158" t="s">
        <v>70</v>
      </c>
      <c r="AT158">
        <v>8</v>
      </c>
      <c r="AU158" t="s">
        <v>2122</v>
      </c>
      <c r="AV158">
        <v>2</v>
      </c>
      <c r="AW158">
        <v>400</v>
      </c>
      <c r="AX158">
        <v>89</v>
      </c>
      <c r="AY158" t="s">
        <v>72</v>
      </c>
      <c r="AZ158" t="s">
        <v>100</v>
      </c>
      <c r="BA158" t="s">
        <v>101</v>
      </c>
      <c r="BB158" t="s">
        <v>380</v>
      </c>
      <c r="BC158" t="s">
        <v>102</v>
      </c>
      <c r="BD158" t="s">
        <v>76</v>
      </c>
      <c r="BF158" t="s">
        <v>2187</v>
      </c>
      <c r="BG158" t="s">
        <v>2188</v>
      </c>
      <c r="BH158" t="s">
        <v>2174</v>
      </c>
      <c r="BI158" t="s">
        <v>2175</v>
      </c>
      <c r="BJ158" t="s">
        <v>2189</v>
      </c>
      <c r="BK158" t="s">
        <v>2190</v>
      </c>
      <c r="BM158" t="s">
        <v>2191</v>
      </c>
      <c r="BN158" t="s">
        <v>2192</v>
      </c>
      <c r="BO158" t="s">
        <v>2193</v>
      </c>
      <c r="BP158" t="s">
        <v>2194</v>
      </c>
      <c r="BQ158" t="s">
        <v>2195</v>
      </c>
      <c r="BR158" t="s">
        <v>2196</v>
      </c>
      <c r="BU158">
        <v>6.1</v>
      </c>
      <c r="BV158">
        <v>-4.6500000000000004</v>
      </c>
      <c r="BW158" t="s">
        <v>2197</v>
      </c>
    </row>
    <row r="159" spans="1:75" x14ac:dyDescent="0.2">
      <c r="A159">
        <v>158</v>
      </c>
      <c r="B159" t="s">
        <v>105</v>
      </c>
      <c r="C159" s="1" t="s">
        <v>2166</v>
      </c>
      <c r="D159">
        <v>13.1</v>
      </c>
      <c r="E159">
        <v>24275</v>
      </c>
      <c r="F159" t="s">
        <v>2167</v>
      </c>
      <c r="G159">
        <v>18.23</v>
      </c>
      <c r="H159" t="s">
        <v>2168</v>
      </c>
      <c r="I159">
        <v>12.15</v>
      </c>
      <c r="J159">
        <v>11.68</v>
      </c>
      <c r="K159" t="s">
        <v>848</v>
      </c>
      <c r="L159" t="s">
        <v>2198</v>
      </c>
      <c r="M159">
        <v>252</v>
      </c>
      <c r="N159" t="s">
        <v>337</v>
      </c>
      <c r="O159" t="s">
        <v>64</v>
      </c>
      <c r="P159">
        <v>67</v>
      </c>
      <c r="Q159">
        <v>4.0810000000000004</v>
      </c>
      <c r="R159" t="s">
        <v>2199</v>
      </c>
      <c r="S159" t="s">
        <v>244</v>
      </c>
      <c r="T159">
        <v>3</v>
      </c>
      <c r="V159" t="s">
        <v>2200</v>
      </c>
      <c r="W159" t="s">
        <v>140</v>
      </c>
      <c r="X159">
        <v>3.6</v>
      </c>
      <c r="AP159">
        <v>20</v>
      </c>
      <c r="AQ159">
        <v>3</v>
      </c>
      <c r="AR159" t="s">
        <v>98</v>
      </c>
      <c r="AS159" t="s">
        <v>70</v>
      </c>
      <c r="AT159">
        <v>8</v>
      </c>
      <c r="AU159" t="s">
        <v>315</v>
      </c>
      <c r="AV159">
        <v>4</v>
      </c>
      <c r="AW159">
        <v>447</v>
      </c>
      <c r="AX159">
        <v>155</v>
      </c>
      <c r="AY159" t="s">
        <v>72</v>
      </c>
      <c r="AZ159" t="s">
        <v>394</v>
      </c>
      <c r="BA159" t="s">
        <v>101</v>
      </c>
      <c r="BB159" t="s">
        <v>380</v>
      </c>
      <c r="BC159" t="s">
        <v>75</v>
      </c>
      <c r="BD159" t="s">
        <v>405</v>
      </c>
      <c r="BF159" t="s">
        <v>2201</v>
      </c>
      <c r="BG159" t="s">
        <v>2202</v>
      </c>
      <c r="BH159" t="s">
        <v>2174</v>
      </c>
      <c r="BI159" t="s">
        <v>2175</v>
      </c>
      <c r="BJ159" t="s">
        <v>2203</v>
      </c>
      <c r="BK159" t="s">
        <v>2204</v>
      </c>
      <c r="BM159" t="s">
        <v>2205</v>
      </c>
      <c r="BN159" t="s">
        <v>2206</v>
      </c>
      <c r="BQ159" t="s">
        <v>2207</v>
      </c>
      <c r="BU159">
        <v>6.1</v>
      </c>
      <c r="BV159">
        <v>-4.75</v>
      </c>
      <c r="BW159" t="s">
        <v>2208</v>
      </c>
    </row>
    <row r="160" spans="1:75" x14ac:dyDescent="0.2">
      <c r="A160">
        <v>159</v>
      </c>
      <c r="B160" t="s">
        <v>105</v>
      </c>
      <c r="C160" s="1" t="s">
        <v>2166</v>
      </c>
      <c r="D160">
        <v>20.3</v>
      </c>
      <c r="E160">
        <v>59136</v>
      </c>
      <c r="F160" t="s">
        <v>2209</v>
      </c>
      <c r="G160">
        <v>20.010000000000002</v>
      </c>
      <c r="H160" t="s">
        <v>2210</v>
      </c>
      <c r="I160">
        <v>13.07</v>
      </c>
      <c r="J160">
        <v>12.24</v>
      </c>
      <c r="K160" t="s">
        <v>1131</v>
      </c>
      <c r="L160" t="s">
        <v>1132</v>
      </c>
      <c r="M160">
        <v>105</v>
      </c>
      <c r="N160" t="s">
        <v>1133</v>
      </c>
      <c r="O160" t="s">
        <v>64</v>
      </c>
      <c r="P160">
        <v>99.5</v>
      </c>
      <c r="Q160">
        <v>0.21199999999999999</v>
      </c>
      <c r="R160" t="s">
        <v>2211</v>
      </c>
      <c r="S160" t="s">
        <v>787</v>
      </c>
      <c r="T160">
        <v>6.7</v>
      </c>
      <c r="U160">
        <v>69.8</v>
      </c>
      <c r="V160" t="s">
        <v>2212</v>
      </c>
      <c r="W160" t="s">
        <v>328</v>
      </c>
      <c r="X160">
        <v>5.2</v>
      </c>
      <c r="AP160">
        <v>35</v>
      </c>
      <c r="AQ160">
        <v>1.9</v>
      </c>
      <c r="AR160" t="s">
        <v>69</v>
      </c>
      <c r="AS160" t="s">
        <v>1136</v>
      </c>
      <c r="AT160">
        <v>8</v>
      </c>
      <c r="AU160" t="s">
        <v>1137</v>
      </c>
      <c r="AV160">
        <v>2</v>
      </c>
      <c r="AW160">
        <v>400</v>
      </c>
      <c r="AX160">
        <v>0</v>
      </c>
      <c r="AY160" t="s">
        <v>72</v>
      </c>
      <c r="AZ160" t="s">
        <v>100</v>
      </c>
      <c r="BA160" t="s">
        <v>101</v>
      </c>
      <c r="BB160" t="s">
        <v>101</v>
      </c>
      <c r="BC160" t="s">
        <v>75</v>
      </c>
      <c r="BD160" t="s">
        <v>76</v>
      </c>
      <c r="BF160" t="s">
        <v>2213</v>
      </c>
      <c r="BG160" t="s">
        <v>2214</v>
      </c>
      <c r="BH160" t="s">
        <v>2215</v>
      </c>
      <c r="BI160" t="s">
        <v>2216</v>
      </c>
      <c r="BJ160" t="s">
        <v>2217</v>
      </c>
      <c r="BK160" t="s">
        <v>2218</v>
      </c>
      <c r="BM160" t="s">
        <v>2219</v>
      </c>
      <c r="BN160" t="s">
        <v>2220</v>
      </c>
      <c r="BO160" t="s">
        <v>2221</v>
      </c>
      <c r="BQ160" t="s">
        <v>2222</v>
      </c>
      <c r="BR160" t="s">
        <v>2223</v>
      </c>
      <c r="BU160">
        <v>6.9</v>
      </c>
      <c r="BV160">
        <v>0.88</v>
      </c>
      <c r="BW160" t="s">
        <v>2224</v>
      </c>
    </row>
    <row r="161" spans="1:75" x14ac:dyDescent="0.2">
      <c r="A161">
        <v>160</v>
      </c>
      <c r="B161" t="s">
        <v>105</v>
      </c>
      <c r="C161" s="1" t="s">
        <v>2225</v>
      </c>
      <c r="D161">
        <v>11.9</v>
      </c>
      <c r="E161">
        <v>1095</v>
      </c>
      <c r="F161" t="s">
        <v>2226</v>
      </c>
      <c r="G161">
        <v>15.37</v>
      </c>
      <c r="H161" t="s">
        <v>2227</v>
      </c>
      <c r="I161">
        <v>13.78</v>
      </c>
      <c r="J161">
        <v>13.3</v>
      </c>
      <c r="K161" t="s">
        <v>2228</v>
      </c>
      <c r="L161" t="s">
        <v>2229</v>
      </c>
      <c r="M161">
        <v>119</v>
      </c>
      <c r="N161" t="s">
        <v>2230</v>
      </c>
      <c r="O161" t="s">
        <v>64</v>
      </c>
      <c r="P161">
        <v>202</v>
      </c>
      <c r="Q161">
        <v>0.50800000000000001</v>
      </c>
      <c r="R161" t="s">
        <v>2231</v>
      </c>
      <c r="S161" t="s">
        <v>585</v>
      </c>
      <c r="T161">
        <v>7.5</v>
      </c>
      <c r="V161" t="s">
        <v>2232</v>
      </c>
      <c r="W161" t="s">
        <v>585</v>
      </c>
      <c r="X161">
        <v>7.6</v>
      </c>
      <c r="AP161">
        <v>20</v>
      </c>
      <c r="AQ161">
        <v>4.0999999999999996</v>
      </c>
      <c r="AR161" t="s">
        <v>69</v>
      </c>
      <c r="AS161" t="s">
        <v>70</v>
      </c>
      <c r="AT161">
        <v>8</v>
      </c>
      <c r="AU161" t="s">
        <v>548</v>
      </c>
      <c r="AV161">
        <v>2</v>
      </c>
      <c r="AW161">
        <v>384</v>
      </c>
      <c r="AX161">
        <v>141</v>
      </c>
      <c r="AY161" t="s">
        <v>72</v>
      </c>
      <c r="AZ161" t="s">
        <v>73</v>
      </c>
      <c r="BA161" t="s">
        <v>74</v>
      </c>
      <c r="BC161" t="s">
        <v>75</v>
      </c>
      <c r="BD161" t="s">
        <v>76</v>
      </c>
      <c r="BF161" t="s">
        <v>2233</v>
      </c>
      <c r="BG161" t="s">
        <v>2234</v>
      </c>
      <c r="BH161" t="s">
        <v>2235</v>
      </c>
      <c r="BI161" t="s">
        <v>2236</v>
      </c>
      <c r="BJ161" t="s">
        <v>2237</v>
      </c>
      <c r="BK161" t="s">
        <v>2238</v>
      </c>
      <c r="BM161" t="s">
        <v>2239</v>
      </c>
      <c r="BN161" t="s">
        <v>2240</v>
      </c>
      <c r="BO161" t="s">
        <v>2241</v>
      </c>
      <c r="BQ161" t="s">
        <v>2242</v>
      </c>
      <c r="BR161" t="s">
        <v>2243</v>
      </c>
      <c r="BU161">
        <v>1.8</v>
      </c>
      <c r="BV161">
        <v>-3.31</v>
      </c>
      <c r="BW161" t="s">
        <v>2244</v>
      </c>
    </row>
    <row r="162" spans="1:75" x14ac:dyDescent="0.2">
      <c r="A162">
        <v>161</v>
      </c>
      <c r="B162" t="s">
        <v>105</v>
      </c>
      <c r="C162" s="1" t="s">
        <v>2225</v>
      </c>
      <c r="D162">
        <v>11.9</v>
      </c>
      <c r="E162">
        <v>1095</v>
      </c>
      <c r="F162" t="s">
        <v>2226</v>
      </c>
      <c r="G162">
        <v>15.37</v>
      </c>
      <c r="H162" t="s">
        <v>2227</v>
      </c>
      <c r="I162">
        <v>13.78</v>
      </c>
      <c r="J162">
        <v>13.3</v>
      </c>
      <c r="K162" t="s">
        <v>1331</v>
      </c>
      <c r="L162" t="s">
        <v>1546</v>
      </c>
      <c r="M162">
        <v>187</v>
      </c>
      <c r="N162" t="s">
        <v>1408</v>
      </c>
      <c r="O162" t="s">
        <v>64</v>
      </c>
      <c r="P162">
        <v>202</v>
      </c>
      <c r="Q162">
        <v>0.432</v>
      </c>
      <c r="R162" t="s">
        <v>2245</v>
      </c>
      <c r="S162" t="s">
        <v>1733</v>
      </c>
      <c r="T162">
        <v>11.6</v>
      </c>
      <c r="V162" t="s">
        <v>2246</v>
      </c>
      <c r="W162" t="s">
        <v>483</v>
      </c>
      <c r="X162">
        <v>11.4</v>
      </c>
      <c r="AP162">
        <v>35</v>
      </c>
      <c r="AQ162">
        <v>1.7</v>
      </c>
      <c r="AR162" t="s">
        <v>69</v>
      </c>
      <c r="AS162" t="s">
        <v>70</v>
      </c>
      <c r="AT162">
        <v>8</v>
      </c>
      <c r="AU162" t="s">
        <v>1336</v>
      </c>
      <c r="AV162">
        <v>2</v>
      </c>
      <c r="AW162">
        <v>378</v>
      </c>
      <c r="AX162">
        <v>15</v>
      </c>
      <c r="AY162" t="s">
        <v>72</v>
      </c>
      <c r="AZ162" t="s">
        <v>100</v>
      </c>
      <c r="BA162" t="s">
        <v>101</v>
      </c>
      <c r="BB162" t="s">
        <v>101</v>
      </c>
      <c r="BC162" t="s">
        <v>102</v>
      </c>
      <c r="BD162" t="s">
        <v>76</v>
      </c>
      <c r="BF162" t="s">
        <v>2247</v>
      </c>
      <c r="BG162" t="s">
        <v>2248</v>
      </c>
      <c r="BH162" t="s">
        <v>2235</v>
      </c>
      <c r="BI162" t="s">
        <v>2236</v>
      </c>
      <c r="BJ162" t="s">
        <v>2249</v>
      </c>
      <c r="BK162" t="s">
        <v>2250</v>
      </c>
      <c r="BM162" t="s">
        <v>2251</v>
      </c>
      <c r="BN162" t="s">
        <v>2252</v>
      </c>
      <c r="BO162" t="s">
        <v>2253</v>
      </c>
      <c r="BP162" t="s">
        <v>2254</v>
      </c>
      <c r="BQ162" t="s">
        <v>2255</v>
      </c>
      <c r="BR162" t="s">
        <v>2256</v>
      </c>
      <c r="BU162">
        <v>1.8</v>
      </c>
      <c r="BV162">
        <v>2.33</v>
      </c>
      <c r="BW162" t="s">
        <v>2257</v>
      </c>
    </row>
    <row r="163" spans="1:75" x14ac:dyDescent="0.2">
      <c r="A163">
        <v>162</v>
      </c>
      <c r="B163" t="s">
        <v>105</v>
      </c>
      <c r="C163" s="1" t="s">
        <v>2225</v>
      </c>
      <c r="D163">
        <v>11.9</v>
      </c>
      <c r="E163">
        <v>1095</v>
      </c>
      <c r="F163" t="s">
        <v>2226</v>
      </c>
      <c r="G163">
        <v>15.38</v>
      </c>
      <c r="H163" t="s">
        <v>2227</v>
      </c>
      <c r="I163">
        <v>13.78</v>
      </c>
      <c r="J163">
        <v>13.3</v>
      </c>
      <c r="K163" t="s">
        <v>502</v>
      </c>
      <c r="L163" t="s">
        <v>2258</v>
      </c>
      <c r="M163">
        <v>93</v>
      </c>
      <c r="N163" t="s">
        <v>984</v>
      </c>
      <c r="O163" t="s">
        <v>64</v>
      </c>
      <c r="P163">
        <v>202</v>
      </c>
      <c r="Q163">
        <v>0.432</v>
      </c>
      <c r="R163" t="s">
        <v>2259</v>
      </c>
      <c r="S163" t="s">
        <v>851</v>
      </c>
      <c r="T163">
        <v>6.7</v>
      </c>
      <c r="V163" t="s">
        <v>2260</v>
      </c>
      <c r="W163" t="s">
        <v>698</v>
      </c>
      <c r="X163">
        <v>7.1</v>
      </c>
      <c r="Y163">
        <v>75.5</v>
      </c>
      <c r="AP163">
        <v>20</v>
      </c>
      <c r="AQ163">
        <v>3.3</v>
      </c>
      <c r="AR163" t="s">
        <v>69</v>
      </c>
      <c r="AS163" t="s">
        <v>70</v>
      </c>
      <c r="AT163">
        <v>8</v>
      </c>
      <c r="AU163" t="s">
        <v>674</v>
      </c>
      <c r="AV163">
        <v>2</v>
      </c>
      <c r="AW163">
        <v>430</v>
      </c>
      <c r="AX163">
        <v>0</v>
      </c>
      <c r="AY163" t="s">
        <v>72</v>
      </c>
      <c r="AZ163" t="s">
        <v>100</v>
      </c>
      <c r="BA163" t="s">
        <v>101</v>
      </c>
      <c r="BB163" t="s">
        <v>101</v>
      </c>
      <c r="BC163" t="s">
        <v>102</v>
      </c>
      <c r="BD163" t="s">
        <v>76</v>
      </c>
      <c r="BF163" t="s">
        <v>2261</v>
      </c>
      <c r="BG163" t="s">
        <v>2262</v>
      </c>
      <c r="BH163" t="s">
        <v>2235</v>
      </c>
      <c r="BI163" t="s">
        <v>2236</v>
      </c>
      <c r="BJ163" t="s">
        <v>2263</v>
      </c>
      <c r="BK163" t="s">
        <v>2264</v>
      </c>
      <c r="BL163" t="s">
        <v>2265</v>
      </c>
      <c r="BM163" t="s">
        <v>2266</v>
      </c>
      <c r="BN163" t="s">
        <v>2267</v>
      </c>
      <c r="BO163" t="s">
        <v>2268</v>
      </c>
      <c r="BP163" t="s">
        <v>2269</v>
      </c>
      <c r="BQ163" t="s">
        <v>2270</v>
      </c>
      <c r="BR163" t="s">
        <v>2271</v>
      </c>
      <c r="BU163">
        <v>1.8</v>
      </c>
      <c r="BV163">
        <v>-0.99</v>
      </c>
      <c r="BW163" t="s">
        <v>2272</v>
      </c>
    </row>
    <row r="164" spans="1:75" x14ac:dyDescent="0.2">
      <c r="A164">
        <v>163</v>
      </c>
      <c r="B164" t="s">
        <v>105</v>
      </c>
      <c r="C164" s="1" t="s">
        <v>2225</v>
      </c>
      <c r="D164">
        <v>12.6</v>
      </c>
      <c r="E164">
        <v>15106</v>
      </c>
      <c r="F164" t="s">
        <v>2273</v>
      </c>
      <c r="G164">
        <v>18.920000000000002</v>
      </c>
      <c r="H164" t="s">
        <v>2274</v>
      </c>
      <c r="I164">
        <v>12.86</v>
      </c>
      <c r="J164">
        <v>12.03</v>
      </c>
      <c r="K164" t="s">
        <v>353</v>
      </c>
      <c r="L164" t="s">
        <v>354</v>
      </c>
      <c r="M164">
        <v>274</v>
      </c>
      <c r="N164" t="s">
        <v>355</v>
      </c>
      <c r="O164" t="s">
        <v>64</v>
      </c>
      <c r="P164">
        <v>99.3</v>
      </c>
      <c r="Q164">
        <v>0.32800000000000001</v>
      </c>
      <c r="R164" t="s">
        <v>2275</v>
      </c>
      <c r="S164" t="s">
        <v>1243</v>
      </c>
      <c r="T164">
        <v>3.7</v>
      </c>
      <c r="U164">
        <v>82.5</v>
      </c>
      <c r="V164" t="s">
        <v>2276</v>
      </c>
      <c r="W164" t="s">
        <v>2277</v>
      </c>
      <c r="X164">
        <v>3.8</v>
      </c>
      <c r="Y164">
        <v>81.400000000000006</v>
      </c>
      <c r="AP164">
        <v>25</v>
      </c>
      <c r="AQ164">
        <v>4</v>
      </c>
      <c r="AR164" t="s">
        <v>98</v>
      </c>
      <c r="AS164" t="s">
        <v>70</v>
      </c>
      <c r="AT164">
        <v>8</v>
      </c>
      <c r="AU164" t="s">
        <v>358</v>
      </c>
      <c r="AV164">
        <v>2</v>
      </c>
      <c r="AW164">
        <v>410</v>
      </c>
      <c r="AX164">
        <v>90</v>
      </c>
      <c r="AY164" t="s">
        <v>72</v>
      </c>
      <c r="AZ164" t="s">
        <v>359</v>
      </c>
      <c r="BA164" t="s">
        <v>101</v>
      </c>
      <c r="BB164" t="s">
        <v>101</v>
      </c>
      <c r="BC164" t="s">
        <v>102</v>
      </c>
      <c r="BD164" t="s">
        <v>76</v>
      </c>
      <c r="BF164" t="s">
        <v>2278</v>
      </c>
      <c r="BG164" t="s">
        <v>2279</v>
      </c>
      <c r="BH164" t="s">
        <v>2280</v>
      </c>
      <c r="BI164" t="s">
        <v>2281</v>
      </c>
      <c r="BJ164" t="s">
        <v>2282</v>
      </c>
      <c r="BK164" t="s">
        <v>2283</v>
      </c>
      <c r="BL164" t="s">
        <v>2284</v>
      </c>
      <c r="BM164" t="s">
        <v>2285</v>
      </c>
      <c r="BN164" t="s">
        <v>2286</v>
      </c>
      <c r="BO164" t="s">
        <v>2287</v>
      </c>
      <c r="BQ164" t="s">
        <v>2288</v>
      </c>
      <c r="BR164" t="s">
        <v>2289</v>
      </c>
      <c r="BU164">
        <v>6.1</v>
      </c>
      <c r="BV164">
        <v>0.19</v>
      </c>
      <c r="BW164" t="s">
        <v>2290</v>
      </c>
    </row>
    <row r="165" spans="1:75" x14ac:dyDescent="0.2">
      <c r="A165">
        <v>164</v>
      </c>
      <c r="B165" t="s">
        <v>105</v>
      </c>
      <c r="C165" s="1" t="s">
        <v>2225</v>
      </c>
      <c r="D165">
        <v>15.6</v>
      </c>
      <c r="E165">
        <v>4103</v>
      </c>
      <c r="F165" t="s">
        <v>2291</v>
      </c>
      <c r="G165">
        <v>16.399999999999999</v>
      </c>
      <c r="H165" t="s">
        <v>2292</v>
      </c>
      <c r="I165">
        <v>13.54</v>
      </c>
      <c r="J165">
        <v>12.78</v>
      </c>
      <c r="K165" t="s">
        <v>1331</v>
      </c>
      <c r="L165" t="s">
        <v>1546</v>
      </c>
      <c r="M165">
        <v>187</v>
      </c>
      <c r="N165" t="s">
        <v>1408</v>
      </c>
      <c r="O165" t="s">
        <v>64</v>
      </c>
      <c r="P165">
        <v>202</v>
      </c>
      <c r="Q165">
        <v>9.5000000000000001E-2</v>
      </c>
      <c r="R165" t="s">
        <v>2293</v>
      </c>
      <c r="S165" t="s">
        <v>1577</v>
      </c>
      <c r="T165">
        <v>7.1</v>
      </c>
      <c r="V165" t="s">
        <v>2294</v>
      </c>
      <c r="W165" t="s">
        <v>252</v>
      </c>
      <c r="X165">
        <v>7.6</v>
      </c>
      <c r="AP165">
        <v>35</v>
      </c>
      <c r="AQ165">
        <v>1.7</v>
      </c>
      <c r="AR165" t="s">
        <v>69</v>
      </c>
      <c r="AS165" t="s">
        <v>70</v>
      </c>
      <c r="AT165">
        <v>8</v>
      </c>
      <c r="AU165" t="s">
        <v>1336</v>
      </c>
      <c r="AV165">
        <v>2</v>
      </c>
      <c r="AW165">
        <v>447</v>
      </c>
      <c r="AX165">
        <v>114</v>
      </c>
      <c r="AY165" t="s">
        <v>72</v>
      </c>
      <c r="AZ165" t="s">
        <v>100</v>
      </c>
      <c r="BA165" t="s">
        <v>101</v>
      </c>
      <c r="BB165" t="s">
        <v>101</v>
      </c>
      <c r="BC165" t="s">
        <v>102</v>
      </c>
      <c r="BD165" t="s">
        <v>76</v>
      </c>
      <c r="BF165" t="s">
        <v>2295</v>
      </c>
      <c r="BG165" t="s">
        <v>2296</v>
      </c>
      <c r="BH165" t="s">
        <v>2297</v>
      </c>
      <c r="BI165" t="s">
        <v>2298</v>
      </c>
      <c r="BJ165" t="s">
        <v>2299</v>
      </c>
      <c r="BK165" t="s">
        <v>2300</v>
      </c>
      <c r="BM165" t="s">
        <v>2301</v>
      </c>
      <c r="BN165" t="s">
        <v>2302</v>
      </c>
      <c r="BO165" t="s">
        <v>2303</v>
      </c>
      <c r="BP165" t="s">
        <v>2304</v>
      </c>
      <c r="BQ165" t="s">
        <v>2305</v>
      </c>
      <c r="BR165" t="s">
        <v>2306</v>
      </c>
      <c r="BU165">
        <v>2.9</v>
      </c>
      <c r="BV165">
        <v>4.3499999999999996</v>
      </c>
      <c r="BW165" t="s">
        <v>2307</v>
      </c>
    </row>
    <row r="166" spans="1:75" x14ac:dyDescent="0.2">
      <c r="A166">
        <v>165</v>
      </c>
      <c r="B166" t="s">
        <v>105</v>
      </c>
      <c r="C166" s="1" t="s">
        <v>2225</v>
      </c>
      <c r="D166">
        <v>15.6</v>
      </c>
      <c r="E166">
        <v>4103</v>
      </c>
      <c r="F166" t="s">
        <v>2291</v>
      </c>
      <c r="G166">
        <v>16.41</v>
      </c>
      <c r="H166" t="s">
        <v>2292</v>
      </c>
      <c r="I166">
        <v>13.54</v>
      </c>
      <c r="J166">
        <v>12.78</v>
      </c>
      <c r="K166" t="s">
        <v>1237</v>
      </c>
      <c r="L166" t="s">
        <v>1238</v>
      </c>
      <c r="M166">
        <v>182</v>
      </c>
      <c r="N166" t="s">
        <v>1239</v>
      </c>
      <c r="O166" t="s">
        <v>64</v>
      </c>
      <c r="P166">
        <v>490</v>
      </c>
      <c r="Q166">
        <v>23.777999999999999</v>
      </c>
      <c r="R166" t="s">
        <v>2308</v>
      </c>
      <c r="S166" t="s">
        <v>2309</v>
      </c>
      <c r="T166">
        <v>5.8</v>
      </c>
      <c r="V166" t="s">
        <v>2310</v>
      </c>
      <c r="W166" t="s">
        <v>2311</v>
      </c>
      <c r="X166">
        <v>6.7</v>
      </c>
      <c r="AP166">
        <v>40</v>
      </c>
      <c r="AQ166">
        <v>1.8</v>
      </c>
      <c r="AR166" t="s">
        <v>193</v>
      </c>
      <c r="AS166" t="s">
        <v>70</v>
      </c>
      <c r="AT166">
        <v>8</v>
      </c>
      <c r="AU166" t="s">
        <v>2312</v>
      </c>
      <c r="AV166">
        <v>2</v>
      </c>
      <c r="AW166">
        <v>300</v>
      </c>
      <c r="AX166">
        <v>100</v>
      </c>
      <c r="AY166" t="s">
        <v>72</v>
      </c>
      <c r="AZ166" t="s">
        <v>100</v>
      </c>
      <c r="BA166" t="s">
        <v>101</v>
      </c>
      <c r="BB166" t="s">
        <v>101</v>
      </c>
      <c r="BC166" t="s">
        <v>75</v>
      </c>
      <c r="BD166" t="s">
        <v>76</v>
      </c>
      <c r="BF166" t="s">
        <v>2313</v>
      </c>
      <c r="BG166" t="s">
        <v>2314</v>
      </c>
      <c r="BH166" t="s">
        <v>2297</v>
      </c>
      <c r="BI166" t="s">
        <v>2298</v>
      </c>
      <c r="BM166" t="s">
        <v>2315</v>
      </c>
      <c r="BN166" t="s">
        <v>2316</v>
      </c>
      <c r="BO166" t="s">
        <v>2317</v>
      </c>
      <c r="BP166" t="s">
        <v>2318</v>
      </c>
      <c r="BQ166" t="s">
        <v>2319</v>
      </c>
      <c r="BR166" t="s">
        <v>2320</v>
      </c>
      <c r="BU166">
        <v>2.9</v>
      </c>
      <c r="BV166">
        <v>-4.49</v>
      </c>
    </row>
    <row r="167" spans="1:75" x14ac:dyDescent="0.2">
      <c r="A167">
        <v>166</v>
      </c>
      <c r="B167" t="s">
        <v>105</v>
      </c>
      <c r="C167" s="1" t="s">
        <v>2225</v>
      </c>
      <c r="D167">
        <v>16.100000000000001</v>
      </c>
      <c r="E167">
        <v>273</v>
      </c>
      <c r="F167" t="s">
        <v>2321</v>
      </c>
      <c r="G167">
        <v>14.51</v>
      </c>
      <c r="H167" t="s">
        <v>2322</v>
      </c>
      <c r="I167">
        <v>10.199999999999999</v>
      </c>
      <c r="J167">
        <v>9.58</v>
      </c>
      <c r="K167" t="s">
        <v>581</v>
      </c>
      <c r="L167" t="s">
        <v>2323</v>
      </c>
      <c r="M167">
        <v>3</v>
      </c>
      <c r="N167" t="s">
        <v>1492</v>
      </c>
      <c r="O167" t="s">
        <v>64</v>
      </c>
      <c r="P167">
        <v>90.3</v>
      </c>
      <c r="Q167">
        <v>0.17</v>
      </c>
      <c r="R167" t="s">
        <v>2324</v>
      </c>
      <c r="S167" t="s">
        <v>328</v>
      </c>
      <c r="T167">
        <v>10.6</v>
      </c>
      <c r="V167" t="s">
        <v>2325</v>
      </c>
      <c r="W167" t="s">
        <v>483</v>
      </c>
      <c r="X167">
        <v>12.5</v>
      </c>
      <c r="AP167">
        <v>20</v>
      </c>
      <c r="AQ167">
        <v>3.3</v>
      </c>
      <c r="AR167" t="s">
        <v>69</v>
      </c>
      <c r="AS167" t="s">
        <v>70</v>
      </c>
      <c r="AT167">
        <v>8</v>
      </c>
      <c r="AU167" t="s">
        <v>587</v>
      </c>
      <c r="AV167">
        <v>2</v>
      </c>
      <c r="AW167">
        <v>329</v>
      </c>
      <c r="AZ167" t="s">
        <v>73</v>
      </c>
      <c r="BA167" t="s">
        <v>101</v>
      </c>
      <c r="BB167" t="s">
        <v>101</v>
      </c>
      <c r="BC167" t="s">
        <v>75</v>
      </c>
      <c r="BD167" t="s">
        <v>1210</v>
      </c>
      <c r="BF167" t="s">
        <v>2326</v>
      </c>
      <c r="BG167" t="s">
        <v>2327</v>
      </c>
      <c r="BH167" t="s">
        <v>2328</v>
      </c>
      <c r="BI167" t="s">
        <v>2329</v>
      </c>
      <c r="BJ167" t="s">
        <v>2330</v>
      </c>
      <c r="BK167" t="s">
        <v>2331</v>
      </c>
      <c r="BM167" t="s">
        <v>2332</v>
      </c>
      <c r="BN167" t="s">
        <v>2333</v>
      </c>
      <c r="BO167" t="s">
        <v>2334</v>
      </c>
      <c r="BP167" t="s">
        <v>2335</v>
      </c>
      <c r="BQ167" t="s">
        <v>2336</v>
      </c>
      <c r="BR167" t="s">
        <v>2337</v>
      </c>
      <c r="BU167">
        <v>4.3</v>
      </c>
      <c r="BV167">
        <v>-3.54</v>
      </c>
      <c r="BW167" t="s">
        <v>2338</v>
      </c>
    </row>
    <row r="168" spans="1:75" x14ac:dyDescent="0.2">
      <c r="A168">
        <v>167</v>
      </c>
      <c r="B168" t="s">
        <v>105</v>
      </c>
      <c r="C168" s="1" t="s">
        <v>2225</v>
      </c>
      <c r="D168">
        <v>16.100000000000001</v>
      </c>
      <c r="E168">
        <v>273</v>
      </c>
      <c r="F168" t="s">
        <v>2321</v>
      </c>
      <c r="G168">
        <v>14.5</v>
      </c>
      <c r="H168" t="s">
        <v>2322</v>
      </c>
      <c r="I168">
        <v>10.199999999999999</v>
      </c>
      <c r="J168">
        <v>9.58</v>
      </c>
      <c r="K168" t="s">
        <v>335</v>
      </c>
      <c r="L168" t="s">
        <v>2339</v>
      </c>
      <c r="M168">
        <v>1</v>
      </c>
      <c r="N168" t="s">
        <v>2340</v>
      </c>
      <c r="O168" t="s">
        <v>64</v>
      </c>
      <c r="P168">
        <v>34.4</v>
      </c>
      <c r="Q168">
        <v>0.17</v>
      </c>
      <c r="R168" t="s">
        <v>2341</v>
      </c>
      <c r="S168" t="s">
        <v>339</v>
      </c>
      <c r="T168">
        <v>8.3000000000000007</v>
      </c>
      <c r="U168">
        <v>54.5</v>
      </c>
      <c r="V168" t="s">
        <v>2342</v>
      </c>
      <c r="W168" t="s">
        <v>120</v>
      </c>
      <c r="X168">
        <v>8.1999999999999993</v>
      </c>
      <c r="AP168">
        <v>20</v>
      </c>
      <c r="AQ168">
        <v>1.5</v>
      </c>
      <c r="AR168" t="s">
        <v>98</v>
      </c>
      <c r="AS168" t="s">
        <v>70</v>
      </c>
      <c r="AT168">
        <v>8</v>
      </c>
      <c r="AU168" t="s">
        <v>2122</v>
      </c>
      <c r="AV168">
        <v>2</v>
      </c>
      <c r="AW168">
        <v>350</v>
      </c>
      <c r="AX168">
        <v>66</v>
      </c>
      <c r="AY168" t="s">
        <v>72</v>
      </c>
      <c r="AZ168" t="s">
        <v>100</v>
      </c>
      <c r="BA168" t="s">
        <v>101</v>
      </c>
      <c r="BB168" t="s">
        <v>380</v>
      </c>
      <c r="BC168" t="s">
        <v>102</v>
      </c>
      <c r="BD168" t="s">
        <v>76</v>
      </c>
      <c r="BF168" t="s">
        <v>2343</v>
      </c>
      <c r="BG168" t="s">
        <v>2344</v>
      </c>
      <c r="BH168" t="s">
        <v>2328</v>
      </c>
      <c r="BI168" t="s">
        <v>2329</v>
      </c>
      <c r="BJ168" t="s">
        <v>2345</v>
      </c>
      <c r="BK168" t="s">
        <v>2346</v>
      </c>
      <c r="BM168" t="s">
        <v>2347</v>
      </c>
      <c r="BN168" t="s">
        <v>2348</v>
      </c>
      <c r="BO168" t="s">
        <v>2349</v>
      </c>
      <c r="BP168" t="s">
        <v>2350</v>
      </c>
      <c r="BQ168" t="s">
        <v>2351</v>
      </c>
      <c r="BR168" t="s">
        <v>2352</v>
      </c>
      <c r="BU168">
        <v>4.3</v>
      </c>
    </row>
    <row r="169" spans="1:75" x14ac:dyDescent="0.2">
      <c r="A169">
        <v>168</v>
      </c>
      <c r="B169" t="s">
        <v>105</v>
      </c>
      <c r="C169" s="1" t="s">
        <v>2225</v>
      </c>
      <c r="D169">
        <v>18.5</v>
      </c>
      <c r="E169">
        <v>13815</v>
      </c>
      <c r="F169" t="s">
        <v>2353</v>
      </c>
      <c r="G169">
        <v>18.41</v>
      </c>
      <c r="H169" t="s">
        <v>2354</v>
      </c>
      <c r="I169">
        <v>9.9700000000000006</v>
      </c>
      <c r="J169">
        <v>9.08</v>
      </c>
      <c r="K169" t="s">
        <v>581</v>
      </c>
      <c r="L169" t="s">
        <v>2355</v>
      </c>
      <c r="M169">
        <v>2</v>
      </c>
      <c r="N169" t="s">
        <v>583</v>
      </c>
      <c r="O169" t="s">
        <v>64</v>
      </c>
      <c r="P169">
        <v>50.2</v>
      </c>
      <c r="Q169">
        <v>0.10100000000000001</v>
      </c>
      <c r="R169" t="s">
        <v>2356</v>
      </c>
      <c r="S169" t="s">
        <v>506</v>
      </c>
      <c r="T169">
        <v>3.1</v>
      </c>
      <c r="V169" t="s">
        <v>2357</v>
      </c>
      <c r="W169" t="s">
        <v>585</v>
      </c>
      <c r="X169">
        <v>3.5</v>
      </c>
      <c r="AP169">
        <v>20</v>
      </c>
      <c r="AQ169">
        <v>4</v>
      </c>
      <c r="AR169" t="s">
        <v>98</v>
      </c>
      <c r="AS169" t="s">
        <v>70</v>
      </c>
      <c r="AT169">
        <v>8</v>
      </c>
      <c r="AU169" t="s">
        <v>587</v>
      </c>
      <c r="AV169">
        <v>2</v>
      </c>
      <c r="AW169">
        <v>401</v>
      </c>
      <c r="AZ169" t="s">
        <v>73</v>
      </c>
      <c r="BA169" t="s">
        <v>101</v>
      </c>
      <c r="BB169" t="s">
        <v>101</v>
      </c>
      <c r="BC169" t="s">
        <v>157</v>
      </c>
      <c r="BD169" t="s">
        <v>1210</v>
      </c>
      <c r="BF169" t="s">
        <v>2358</v>
      </c>
      <c r="BG169" t="s">
        <v>2359</v>
      </c>
      <c r="BH169" t="s">
        <v>2360</v>
      </c>
      <c r="BI169" t="s">
        <v>2361</v>
      </c>
      <c r="BJ169" t="s">
        <v>2362</v>
      </c>
      <c r="BK169" t="s">
        <v>2363</v>
      </c>
      <c r="BM169" t="s">
        <v>2364</v>
      </c>
      <c r="BN169" t="s">
        <v>2365</v>
      </c>
      <c r="BO169" t="s">
        <v>2366</v>
      </c>
      <c r="BP169" t="s">
        <v>2367</v>
      </c>
      <c r="BQ169" t="s">
        <v>2368</v>
      </c>
      <c r="BR169" t="s">
        <v>2369</v>
      </c>
      <c r="BU169">
        <v>8.4</v>
      </c>
      <c r="BV169">
        <v>-0.18</v>
      </c>
      <c r="BW169" t="s">
        <v>2370</v>
      </c>
    </row>
    <row r="170" spans="1:75" x14ac:dyDescent="0.2">
      <c r="A170">
        <v>169</v>
      </c>
      <c r="B170" t="s">
        <v>105</v>
      </c>
      <c r="C170" s="1" t="s">
        <v>2225</v>
      </c>
      <c r="D170">
        <v>19.5</v>
      </c>
      <c r="E170">
        <v>20210</v>
      </c>
      <c r="F170" t="s">
        <v>2371</v>
      </c>
      <c r="G170">
        <v>18.170000000000002</v>
      </c>
      <c r="H170" t="s">
        <v>2372</v>
      </c>
      <c r="I170">
        <v>13.22</v>
      </c>
      <c r="J170">
        <v>12.46</v>
      </c>
      <c r="K170" t="s">
        <v>353</v>
      </c>
      <c r="L170" t="s">
        <v>354</v>
      </c>
      <c r="M170">
        <v>274</v>
      </c>
      <c r="N170" t="s">
        <v>355</v>
      </c>
      <c r="O170" t="s">
        <v>64</v>
      </c>
      <c r="P170">
        <v>197</v>
      </c>
      <c r="Q170">
        <v>0.22800000000000001</v>
      </c>
      <c r="R170" t="s">
        <v>2373</v>
      </c>
      <c r="S170" t="s">
        <v>252</v>
      </c>
      <c r="T170">
        <v>4.9000000000000004</v>
      </c>
      <c r="V170" t="s">
        <v>2374</v>
      </c>
      <c r="W170" t="s">
        <v>2375</v>
      </c>
      <c r="X170">
        <v>3.7</v>
      </c>
      <c r="AP170">
        <v>25</v>
      </c>
      <c r="AQ170">
        <v>4</v>
      </c>
      <c r="AR170" t="s">
        <v>98</v>
      </c>
      <c r="AS170" t="s">
        <v>70</v>
      </c>
      <c r="AT170">
        <v>8</v>
      </c>
      <c r="AU170" t="s">
        <v>358</v>
      </c>
      <c r="AV170">
        <v>2</v>
      </c>
      <c r="AW170">
        <v>460</v>
      </c>
      <c r="AX170">
        <v>140</v>
      </c>
      <c r="AY170" t="s">
        <v>72</v>
      </c>
      <c r="AZ170" t="s">
        <v>359</v>
      </c>
      <c r="BA170" t="s">
        <v>101</v>
      </c>
      <c r="BB170" t="s">
        <v>101</v>
      </c>
      <c r="BC170" t="s">
        <v>157</v>
      </c>
      <c r="BD170" t="s">
        <v>549</v>
      </c>
      <c r="BF170" t="s">
        <v>2376</v>
      </c>
      <c r="BG170" t="s">
        <v>2377</v>
      </c>
      <c r="BH170" t="s">
        <v>2378</v>
      </c>
      <c r="BI170" t="s">
        <v>2379</v>
      </c>
      <c r="BJ170" t="s">
        <v>2380</v>
      </c>
      <c r="BK170" t="s">
        <v>2381</v>
      </c>
      <c r="BL170" t="s">
        <v>2382</v>
      </c>
      <c r="BM170" t="s">
        <v>2383</v>
      </c>
      <c r="BN170" t="s">
        <v>2384</v>
      </c>
      <c r="BO170" t="s">
        <v>2385</v>
      </c>
      <c r="BP170" t="s">
        <v>2386</v>
      </c>
      <c r="BQ170" t="s">
        <v>2387</v>
      </c>
      <c r="BR170" t="s">
        <v>2388</v>
      </c>
      <c r="BU170">
        <v>5</v>
      </c>
      <c r="BV170">
        <v>-0.47</v>
      </c>
      <c r="BW170" t="s">
        <v>2389</v>
      </c>
    </row>
    <row r="171" spans="1:75" x14ac:dyDescent="0.2">
      <c r="A171">
        <v>170</v>
      </c>
      <c r="B171" t="s">
        <v>105</v>
      </c>
      <c r="C171" s="1" t="s">
        <v>2390</v>
      </c>
      <c r="D171">
        <v>10.4</v>
      </c>
      <c r="E171">
        <v>9003</v>
      </c>
      <c r="F171" t="s">
        <v>2391</v>
      </c>
      <c r="G171">
        <v>17.25</v>
      </c>
      <c r="H171" t="s">
        <v>2392</v>
      </c>
      <c r="I171">
        <v>9.1199999999999992</v>
      </c>
      <c r="J171">
        <v>8.4600000000000009</v>
      </c>
      <c r="K171" t="s">
        <v>353</v>
      </c>
      <c r="L171" t="s">
        <v>354</v>
      </c>
      <c r="M171">
        <v>274</v>
      </c>
      <c r="N171" t="s">
        <v>355</v>
      </c>
      <c r="O171" t="s">
        <v>64</v>
      </c>
      <c r="P171">
        <v>34.4</v>
      </c>
      <c r="Q171">
        <v>0.13900000000000001</v>
      </c>
      <c r="R171" t="s">
        <v>2393</v>
      </c>
      <c r="S171" t="s">
        <v>181</v>
      </c>
      <c r="T171">
        <v>3.1</v>
      </c>
      <c r="V171" t="s">
        <v>2394</v>
      </c>
      <c r="W171" t="s">
        <v>787</v>
      </c>
      <c r="X171">
        <v>4.3</v>
      </c>
      <c r="AP171">
        <v>25</v>
      </c>
      <c r="AQ171">
        <v>4</v>
      </c>
      <c r="AR171" t="s">
        <v>98</v>
      </c>
      <c r="AS171" t="s">
        <v>70</v>
      </c>
      <c r="AT171">
        <v>8</v>
      </c>
      <c r="AU171" t="s">
        <v>2395</v>
      </c>
      <c r="AV171">
        <v>2</v>
      </c>
      <c r="AW171">
        <v>380</v>
      </c>
      <c r="AX171">
        <v>90</v>
      </c>
      <c r="AY171" t="s">
        <v>72</v>
      </c>
      <c r="AZ171" t="s">
        <v>359</v>
      </c>
      <c r="BA171" t="s">
        <v>101</v>
      </c>
      <c r="BB171" t="s">
        <v>101</v>
      </c>
      <c r="BC171" t="s">
        <v>157</v>
      </c>
      <c r="BD171" t="s">
        <v>76</v>
      </c>
      <c r="BF171" t="s">
        <v>2396</v>
      </c>
      <c r="BG171" t="s">
        <v>2397</v>
      </c>
      <c r="BH171" t="s">
        <v>2398</v>
      </c>
      <c r="BI171" t="s">
        <v>2399</v>
      </c>
      <c r="BJ171" t="s">
        <v>2400</v>
      </c>
      <c r="BK171" t="s">
        <v>2401</v>
      </c>
      <c r="BL171" t="s">
        <v>2402</v>
      </c>
      <c r="BM171" t="s">
        <v>2403</v>
      </c>
      <c r="BN171" t="s">
        <v>2404</v>
      </c>
      <c r="BO171" t="s">
        <v>2405</v>
      </c>
      <c r="BQ171" t="s">
        <v>2406</v>
      </c>
      <c r="BR171" t="s">
        <v>2407</v>
      </c>
      <c r="BU171">
        <v>8.1</v>
      </c>
      <c r="BV171">
        <v>0.51</v>
      </c>
      <c r="BW171" t="s">
        <v>2408</v>
      </c>
    </row>
    <row r="172" spans="1:75" x14ac:dyDescent="0.2">
      <c r="A172">
        <v>171</v>
      </c>
      <c r="B172" t="s">
        <v>105</v>
      </c>
      <c r="C172" s="1" t="s">
        <v>2409</v>
      </c>
      <c r="D172">
        <v>12.5</v>
      </c>
      <c r="E172">
        <v>65803</v>
      </c>
      <c r="F172" t="s">
        <v>2410</v>
      </c>
      <c r="G172">
        <v>20.64</v>
      </c>
      <c r="H172" t="s">
        <v>2411</v>
      </c>
      <c r="I172">
        <v>10.220000000000001</v>
      </c>
      <c r="J172">
        <v>9.25</v>
      </c>
      <c r="K172" t="s">
        <v>502</v>
      </c>
      <c r="L172" t="s">
        <v>2412</v>
      </c>
      <c r="M172">
        <v>1</v>
      </c>
      <c r="N172" t="s">
        <v>2413</v>
      </c>
      <c r="O172" t="s">
        <v>64</v>
      </c>
      <c r="P172">
        <v>15.4</v>
      </c>
      <c r="Q172">
        <v>1.7999999999999999E-2</v>
      </c>
      <c r="R172" t="s">
        <v>2414</v>
      </c>
      <c r="S172" t="s">
        <v>2415</v>
      </c>
      <c r="T172">
        <v>6</v>
      </c>
      <c r="V172" t="s">
        <v>2416</v>
      </c>
      <c r="W172" t="s">
        <v>2415</v>
      </c>
      <c r="X172">
        <v>5.5</v>
      </c>
      <c r="AP172">
        <v>20</v>
      </c>
      <c r="AQ172">
        <v>3.3</v>
      </c>
      <c r="AR172" t="s">
        <v>69</v>
      </c>
      <c r="AS172" t="s">
        <v>70</v>
      </c>
      <c r="AT172">
        <v>8</v>
      </c>
      <c r="AU172" t="s">
        <v>2417</v>
      </c>
      <c r="AV172">
        <v>2</v>
      </c>
      <c r="AW172">
        <v>532</v>
      </c>
      <c r="AX172">
        <v>75</v>
      </c>
      <c r="AY172" t="s">
        <v>1168</v>
      </c>
      <c r="AZ172" t="s">
        <v>100</v>
      </c>
      <c r="BA172" t="s">
        <v>101</v>
      </c>
      <c r="BB172" t="s">
        <v>101</v>
      </c>
      <c r="BC172" t="s">
        <v>75</v>
      </c>
      <c r="BD172" t="s">
        <v>76</v>
      </c>
      <c r="BF172" t="s">
        <v>2418</v>
      </c>
      <c r="BG172" t="s">
        <v>2419</v>
      </c>
      <c r="BH172" t="s">
        <v>2420</v>
      </c>
      <c r="BI172" t="s">
        <v>2421</v>
      </c>
      <c r="BJ172" t="s">
        <v>2422</v>
      </c>
      <c r="BK172" t="s">
        <v>2423</v>
      </c>
      <c r="BL172" t="s">
        <v>2424</v>
      </c>
      <c r="BM172" t="s">
        <v>2425</v>
      </c>
      <c r="BN172" t="s">
        <v>2426</v>
      </c>
      <c r="BO172" t="s">
        <v>2427</v>
      </c>
      <c r="BP172" t="s">
        <v>2428</v>
      </c>
      <c r="BQ172" t="s">
        <v>2429</v>
      </c>
      <c r="BR172" t="s">
        <v>2430</v>
      </c>
      <c r="BU172">
        <v>10.4</v>
      </c>
      <c r="BV172">
        <v>-0.02</v>
      </c>
      <c r="BW172" t="s">
        <v>2431</v>
      </c>
    </row>
    <row r="173" spans="1:75" x14ac:dyDescent="0.2">
      <c r="A173">
        <v>172</v>
      </c>
      <c r="B173" t="s">
        <v>172</v>
      </c>
      <c r="C173" s="1" t="s">
        <v>2409</v>
      </c>
      <c r="D173">
        <v>12.5</v>
      </c>
      <c r="E173">
        <v>65803</v>
      </c>
      <c r="F173" t="s">
        <v>2410</v>
      </c>
      <c r="G173">
        <v>20.64</v>
      </c>
      <c r="H173" t="s">
        <v>2411</v>
      </c>
      <c r="I173">
        <v>10.220000000000001</v>
      </c>
      <c r="J173">
        <v>9.25</v>
      </c>
      <c r="K173" t="s">
        <v>353</v>
      </c>
      <c r="L173" t="s">
        <v>2432</v>
      </c>
      <c r="M173">
        <v>0</v>
      </c>
      <c r="N173" t="s">
        <v>2413</v>
      </c>
      <c r="O173" t="s">
        <v>64</v>
      </c>
      <c r="P173">
        <v>13</v>
      </c>
      <c r="Q173">
        <v>1.7999999999999999E-2</v>
      </c>
      <c r="R173" t="s">
        <v>2433</v>
      </c>
      <c r="S173" t="s">
        <v>1724</v>
      </c>
      <c r="T173" t="s">
        <v>74</v>
      </c>
      <c r="U173" t="s">
        <v>97</v>
      </c>
      <c r="V173" t="s">
        <v>2433</v>
      </c>
      <c r="W173" t="s">
        <v>1724</v>
      </c>
      <c r="X173" t="s">
        <v>74</v>
      </c>
      <c r="Y173" t="s">
        <v>97</v>
      </c>
      <c r="AP173">
        <v>25</v>
      </c>
      <c r="AQ173">
        <v>4</v>
      </c>
      <c r="AR173" t="s">
        <v>98</v>
      </c>
      <c r="AS173" t="s">
        <v>70</v>
      </c>
      <c r="AT173">
        <v>8</v>
      </c>
      <c r="AU173" t="s">
        <v>2434</v>
      </c>
      <c r="AV173">
        <v>2</v>
      </c>
      <c r="AW173">
        <v>400</v>
      </c>
      <c r="AX173">
        <v>90</v>
      </c>
      <c r="AY173" t="s">
        <v>72</v>
      </c>
      <c r="AZ173" t="s">
        <v>359</v>
      </c>
      <c r="BA173" t="s">
        <v>101</v>
      </c>
      <c r="BB173" t="s">
        <v>101</v>
      </c>
      <c r="BC173" t="s">
        <v>75</v>
      </c>
      <c r="BD173" t="s">
        <v>76</v>
      </c>
      <c r="BF173" t="s">
        <v>2435</v>
      </c>
      <c r="BG173" t="s">
        <v>2436</v>
      </c>
      <c r="BH173" t="s">
        <v>2420</v>
      </c>
      <c r="BI173" t="s">
        <v>2421</v>
      </c>
      <c r="BJ173" t="s">
        <v>2437</v>
      </c>
      <c r="BK173" t="s">
        <v>2438</v>
      </c>
      <c r="BL173" t="s">
        <v>2439</v>
      </c>
      <c r="BM173" t="s">
        <v>2440</v>
      </c>
      <c r="BQ173" t="s">
        <v>2441</v>
      </c>
      <c r="BR173" t="s">
        <v>2442</v>
      </c>
      <c r="BU173">
        <v>10.4</v>
      </c>
      <c r="BW173" t="s">
        <v>2443</v>
      </c>
    </row>
    <row r="174" spans="1:75" x14ac:dyDescent="0.2">
      <c r="A174">
        <v>173</v>
      </c>
      <c r="B174" t="s">
        <v>105</v>
      </c>
      <c r="C174" s="1" t="s">
        <v>2409</v>
      </c>
      <c r="D174">
        <v>12.5</v>
      </c>
      <c r="E174">
        <v>65803</v>
      </c>
      <c r="F174" t="s">
        <v>2410</v>
      </c>
      <c r="G174">
        <v>20.64</v>
      </c>
      <c r="H174" t="s">
        <v>2411</v>
      </c>
      <c r="I174">
        <v>10.220000000000001</v>
      </c>
      <c r="J174">
        <v>9.25</v>
      </c>
      <c r="K174" t="s">
        <v>149</v>
      </c>
      <c r="L174" t="s">
        <v>2444</v>
      </c>
      <c r="M174">
        <v>0</v>
      </c>
      <c r="N174" t="s">
        <v>2413</v>
      </c>
      <c r="O174" t="s">
        <v>64</v>
      </c>
      <c r="P174">
        <v>13</v>
      </c>
      <c r="Q174">
        <v>1.7999999999999999E-2</v>
      </c>
      <c r="R174" t="s">
        <v>2445</v>
      </c>
      <c r="S174" t="s">
        <v>313</v>
      </c>
      <c r="T174">
        <v>4.3</v>
      </c>
      <c r="V174" t="s">
        <v>2446</v>
      </c>
      <c r="W174" t="s">
        <v>122</v>
      </c>
      <c r="X174">
        <v>3.4</v>
      </c>
      <c r="AP174">
        <v>28</v>
      </c>
      <c r="AQ174" t="s">
        <v>2447</v>
      </c>
      <c r="AR174" t="s">
        <v>69</v>
      </c>
      <c r="AS174" t="s">
        <v>70</v>
      </c>
      <c r="AT174">
        <v>8</v>
      </c>
      <c r="AU174" t="s">
        <v>155</v>
      </c>
      <c r="AV174">
        <v>2</v>
      </c>
      <c r="AW174">
        <v>440</v>
      </c>
      <c r="AX174">
        <v>153</v>
      </c>
      <c r="AY174" t="s">
        <v>72</v>
      </c>
      <c r="AZ174" t="s">
        <v>359</v>
      </c>
      <c r="BA174" t="s">
        <v>101</v>
      </c>
      <c r="BB174" t="s">
        <v>101</v>
      </c>
      <c r="BC174" t="s">
        <v>157</v>
      </c>
      <c r="BD174" t="s">
        <v>405</v>
      </c>
      <c r="BE174" t="s">
        <v>2448</v>
      </c>
      <c r="BF174" t="s">
        <v>2449</v>
      </c>
      <c r="BG174" t="s">
        <v>2450</v>
      </c>
      <c r="BH174" t="s">
        <v>2420</v>
      </c>
      <c r="BI174" t="s">
        <v>2421</v>
      </c>
      <c r="BJ174" t="s">
        <v>2451</v>
      </c>
      <c r="BK174" t="s">
        <v>2452</v>
      </c>
      <c r="BL174" t="s">
        <v>2453</v>
      </c>
      <c r="BM174" t="s">
        <v>2454</v>
      </c>
      <c r="BN174" t="s">
        <v>2455</v>
      </c>
      <c r="BO174" t="s">
        <v>2456</v>
      </c>
      <c r="BP174" t="s">
        <v>2457</v>
      </c>
      <c r="BQ174" t="s">
        <v>2458</v>
      </c>
      <c r="BR174" t="s">
        <v>2459</v>
      </c>
      <c r="BU174">
        <v>10.4</v>
      </c>
      <c r="BV174">
        <v>-0.02</v>
      </c>
      <c r="BW174" t="s">
        <v>2460</v>
      </c>
    </row>
    <row r="175" spans="1:75" x14ac:dyDescent="0.2">
      <c r="A175">
        <v>174</v>
      </c>
      <c r="B175" t="s">
        <v>105</v>
      </c>
      <c r="C175" s="1" t="s">
        <v>2409</v>
      </c>
      <c r="D175">
        <v>12.5</v>
      </c>
      <c r="E175">
        <v>65803</v>
      </c>
      <c r="F175" t="s">
        <v>2410</v>
      </c>
      <c r="G175">
        <v>20.64</v>
      </c>
      <c r="H175" t="s">
        <v>2411</v>
      </c>
      <c r="I175">
        <v>10.220000000000001</v>
      </c>
      <c r="J175">
        <v>9.25</v>
      </c>
      <c r="K175" t="s">
        <v>94</v>
      </c>
      <c r="L175" t="s">
        <v>2461</v>
      </c>
      <c r="M175">
        <v>1</v>
      </c>
      <c r="N175" t="s">
        <v>2413</v>
      </c>
      <c r="O175" t="s">
        <v>64</v>
      </c>
      <c r="P175">
        <v>14.3</v>
      </c>
      <c r="Q175">
        <v>2.1000000000000001E-2</v>
      </c>
      <c r="R175" t="s">
        <v>2462</v>
      </c>
      <c r="S175" t="s">
        <v>2415</v>
      </c>
      <c r="T175">
        <v>4.5</v>
      </c>
      <c r="V175" t="s">
        <v>2463</v>
      </c>
      <c r="W175" t="s">
        <v>2415</v>
      </c>
      <c r="X175">
        <v>5.4</v>
      </c>
      <c r="AP175">
        <v>25</v>
      </c>
      <c r="AQ175">
        <v>2.5</v>
      </c>
      <c r="AR175" t="s">
        <v>98</v>
      </c>
      <c r="AS175" t="s">
        <v>70</v>
      </c>
      <c r="AT175">
        <v>8</v>
      </c>
      <c r="AU175" t="s">
        <v>2464</v>
      </c>
      <c r="AV175">
        <v>2</v>
      </c>
      <c r="AW175">
        <v>440</v>
      </c>
      <c r="AX175">
        <v>140</v>
      </c>
      <c r="AY175" t="s">
        <v>72</v>
      </c>
      <c r="AZ175" t="s">
        <v>100</v>
      </c>
      <c r="BA175" t="s">
        <v>101</v>
      </c>
      <c r="BB175" t="s">
        <v>101</v>
      </c>
      <c r="BC175" t="s">
        <v>75</v>
      </c>
      <c r="BD175" t="s">
        <v>76</v>
      </c>
      <c r="BF175" t="s">
        <v>2465</v>
      </c>
      <c r="BG175" t="s">
        <v>2466</v>
      </c>
      <c r="BH175" t="s">
        <v>2420</v>
      </c>
      <c r="BI175" t="s">
        <v>2421</v>
      </c>
      <c r="BJ175" t="s">
        <v>2467</v>
      </c>
      <c r="BK175" t="s">
        <v>2468</v>
      </c>
      <c r="BL175" t="s">
        <v>2469</v>
      </c>
      <c r="BM175" t="s">
        <v>2470</v>
      </c>
      <c r="BN175" t="s">
        <v>2471</v>
      </c>
      <c r="BO175" t="s">
        <v>2472</v>
      </c>
      <c r="BP175" t="s">
        <v>2473</v>
      </c>
      <c r="BQ175" t="s">
        <v>2474</v>
      </c>
      <c r="BR175" t="s">
        <v>2475</v>
      </c>
      <c r="BU175">
        <v>10.4</v>
      </c>
      <c r="BV175">
        <v>-0.02</v>
      </c>
      <c r="BW175" t="s">
        <v>2476</v>
      </c>
    </row>
    <row r="176" spans="1:75" x14ac:dyDescent="0.2">
      <c r="A176">
        <v>175</v>
      </c>
      <c r="B176" t="s">
        <v>172</v>
      </c>
      <c r="C176" s="1" t="s">
        <v>2409</v>
      </c>
      <c r="D176">
        <v>12.5</v>
      </c>
      <c r="E176">
        <v>65803</v>
      </c>
      <c r="F176" t="s">
        <v>2410</v>
      </c>
      <c r="G176">
        <v>20.64</v>
      </c>
      <c r="H176" t="s">
        <v>2411</v>
      </c>
      <c r="I176">
        <v>10.220000000000001</v>
      </c>
      <c r="J176">
        <v>9.25</v>
      </c>
      <c r="K176" t="s">
        <v>2477</v>
      </c>
      <c r="L176" t="s">
        <v>2478</v>
      </c>
      <c r="M176">
        <v>1</v>
      </c>
      <c r="N176" t="s">
        <v>2413</v>
      </c>
      <c r="O176" t="s">
        <v>64</v>
      </c>
      <c r="Q176">
        <v>60</v>
      </c>
      <c r="R176" t="s">
        <v>2479</v>
      </c>
      <c r="S176" t="s">
        <v>2480</v>
      </c>
      <c r="T176" t="s">
        <v>74</v>
      </c>
      <c r="U176" t="s">
        <v>97</v>
      </c>
      <c r="V176" t="s">
        <v>2479</v>
      </c>
      <c r="W176" t="s">
        <v>2480</v>
      </c>
      <c r="X176" t="s">
        <v>74</v>
      </c>
      <c r="Y176" t="s">
        <v>97</v>
      </c>
      <c r="Z176" t="s">
        <v>2481</v>
      </c>
      <c r="AA176" t="s">
        <v>2482</v>
      </c>
      <c r="AB176">
        <v>2.9</v>
      </c>
      <c r="AD176" t="s">
        <v>2483</v>
      </c>
      <c r="AE176" t="s">
        <v>2484</v>
      </c>
      <c r="AF176">
        <v>5.2</v>
      </c>
      <c r="AP176">
        <v>20</v>
      </c>
      <c r="AQ176">
        <v>2</v>
      </c>
      <c r="AR176" t="s">
        <v>2485</v>
      </c>
      <c r="AS176" t="s">
        <v>2486</v>
      </c>
      <c r="AT176">
        <v>8</v>
      </c>
      <c r="AV176">
        <v>2</v>
      </c>
      <c r="AW176">
        <v>50</v>
      </c>
      <c r="AX176">
        <v>5</v>
      </c>
      <c r="AY176" t="s">
        <v>72</v>
      </c>
      <c r="AZ176" t="s">
        <v>2487</v>
      </c>
      <c r="BA176" t="s">
        <v>101</v>
      </c>
      <c r="BB176" t="s">
        <v>101</v>
      </c>
      <c r="BC176" t="s">
        <v>75</v>
      </c>
      <c r="BD176" t="s">
        <v>76</v>
      </c>
      <c r="BE176" t="s">
        <v>2488</v>
      </c>
      <c r="BF176" t="s">
        <v>2489</v>
      </c>
      <c r="BG176" t="s">
        <v>2490</v>
      </c>
      <c r="BH176" t="s">
        <v>2420</v>
      </c>
      <c r="BI176" t="s">
        <v>2421</v>
      </c>
      <c r="BU176">
        <v>7.7</v>
      </c>
    </row>
    <row r="177" spans="1:75" x14ac:dyDescent="0.2">
      <c r="A177">
        <v>176</v>
      </c>
      <c r="B177" t="s">
        <v>105</v>
      </c>
      <c r="C177" s="1" t="s">
        <v>2491</v>
      </c>
      <c r="D177">
        <v>14.5</v>
      </c>
      <c r="E177">
        <v>17524</v>
      </c>
      <c r="F177" t="s">
        <v>2492</v>
      </c>
      <c r="G177">
        <v>20.46</v>
      </c>
      <c r="H177" t="s">
        <v>2493</v>
      </c>
      <c r="I177">
        <v>12.72</v>
      </c>
      <c r="J177">
        <v>11.98</v>
      </c>
      <c r="K177" t="s">
        <v>1331</v>
      </c>
      <c r="L177" t="s">
        <v>1546</v>
      </c>
      <c r="M177">
        <v>187</v>
      </c>
      <c r="N177" t="s">
        <v>1408</v>
      </c>
      <c r="O177" t="s">
        <v>64</v>
      </c>
      <c r="P177">
        <v>112</v>
      </c>
      <c r="Q177">
        <v>0.77900000000000003</v>
      </c>
      <c r="R177" t="s">
        <v>2494</v>
      </c>
      <c r="S177" t="s">
        <v>181</v>
      </c>
      <c r="T177">
        <v>6.6</v>
      </c>
      <c r="V177" t="s">
        <v>2495</v>
      </c>
      <c r="W177" t="s">
        <v>483</v>
      </c>
      <c r="X177">
        <v>8.3000000000000007</v>
      </c>
      <c r="AP177">
        <v>35</v>
      </c>
      <c r="AQ177">
        <v>1.7</v>
      </c>
      <c r="AR177" t="s">
        <v>69</v>
      </c>
      <c r="AS177" t="s">
        <v>70</v>
      </c>
      <c r="AT177">
        <v>8</v>
      </c>
      <c r="AU177" t="s">
        <v>1336</v>
      </c>
      <c r="AV177">
        <v>2</v>
      </c>
      <c r="AW177">
        <v>406</v>
      </c>
      <c r="AX177">
        <v>31</v>
      </c>
      <c r="AY177" t="s">
        <v>72</v>
      </c>
      <c r="AZ177" t="s">
        <v>100</v>
      </c>
      <c r="BA177" t="s">
        <v>101</v>
      </c>
      <c r="BB177" t="s">
        <v>101</v>
      </c>
      <c r="BC177" t="s">
        <v>102</v>
      </c>
      <c r="BD177" t="s">
        <v>76</v>
      </c>
      <c r="BF177" t="s">
        <v>2496</v>
      </c>
      <c r="BG177" t="s">
        <v>2497</v>
      </c>
      <c r="BH177" t="s">
        <v>2498</v>
      </c>
      <c r="BI177" t="s">
        <v>2499</v>
      </c>
      <c r="BJ177" t="s">
        <v>2500</v>
      </c>
      <c r="BK177" t="s">
        <v>2501</v>
      </c>
      <c r="BM177" t="s">
        <v>2502</v>
      </c>
      <c r="BN177" t="s">
        <v>2503</v>
      </c>
      <c r="BO177" t="s">
        <v>2504</v>
      </c>
      <c r="BP177" t="s">
        <v>2505</v>
      </c>
      <c r="BQ177" t="s">
        <v>2506</v>
      </c>
      <c r="BR177" t="s">
        <v>2507</v>
      </c>
      <c r="BU177">
        <v>7.7</v>
      </c>
      <c r="BV177">
        <v>0.92</v>
      </c>
      <c r="BW177" t="s">
        <v>2508</v>
      </c>
    </row>
    <row r="178" spans="1:75" x14ac:dyDescent="0.2">
      <c r="A178">
        <v>177</v>
      </c>
      <c r="B178" t="s">
        <v>105</v>
      </c>
      <c r="C178" s="1" t="s">
        <v>2491</v>
      </c>
      <c r="D178">
        <v>14.5</v>
      </c>
      <c r="E178">
        <v>17524</v>
      </c>
      <c r="F178" t="s">
        <v>2492</v>
      </c>
      <c r="G178">
        <v>20.46</v>
      </c>
      <c r="H178" t="s">
        <v>2493</v>
      </c>
      <c r="I178">
        <v>12.72</v>
      </c>
      <c r="J178">
        <v>11.98</v>
      </c>
      <c r="K178" t="s">
        <v>1347</v>
      </c>
      <c r="L178" t="s">
        <v>2509</v>
      </c>
      <c r="M178">
        <v>0</v>
      </c>
      <c r="N178" t="s">
        <v>1730</v>
      </c>
      <c r="O178" t="s">
        <v>64</v>
      </c>
      <c r="P178">
        <v>124</v>
      </c>
      <c r="Q178">
        <v>0.77900000000000003</v>
      </c>
      <c r="R178" t="s">
        <v>2510</v>
      </c>
      <c r="S178" t="s">
        <v>280</v>
      </c>
      <c r="T178">
        <v>4.5999999999999996</v>
      </c>
      <c r="V178" t="s">
        <v>2511</v>
      </c>
      <c r="W178" t="s">
        <v>140</v>
      </c>
      <c r="X178">
        <v>0.4</v>
      </c>
      <c r="Z178" t="s">
        <v>2481</v>
      </c>
      <c r="AA178" t="s">
        <v>2482</v>
      </c>
      <c r="AB178">
        <v>2.9</v>
      </c>
      <c r="AD178" t="s">
        <v>2483</v>
      </c>
      <c r="AE178" t="s">
        <v>2484</v>
      </c>
      <c r="AF178">
        <v>5.2</v>
      </c>
      <c r="AP178">
        <v>20</v>
      </c>
      <c r="AQ178">
        <v>4</v>
      </c>
      <c r="AR178" t="s">
        <v>69</v>
      </c>
      <c r="AS178" t="s">
        <v>70</v>
      </c>
      <c r="AT178">
        <v>8</v>
      </c>
      <c r="AU178" t="s">
        <v>1353</v>
      </c>
      <c r="AV178">
        <v>2</v>
      </c>
      <c r="AW178">
        <v>470</v>
      </c>
      <c r="AX178">
        <v>100</v>
      </c>
      <c r="AY178" t="s">
        <v>72</v>
      </c>
      <c r="AZ178" t="s">
        <v>73</v>
      </c>
      <c r="BA178" t="s">
        <v>101</v>
      </c>
      <c r="BB178" t="s">
        <v>101</v>
      </c>
      <c r="BC178" t="s">
        <v>75</v>
      </c>
      <c r="BD178" t="s">
        <v>76</v>
      </c>
      <c r="BF178" t="s">
        <v>2512</v>
      </c>
      <c r="BG178" t="s">
        <v>2513</v>
      </c>
      <c r="BH178" t="s">
        <v>2498</v>
      </c>
      <c r="BI178" t="s">
        <v>2499</v>
      </c>
      <c r="BJ178" t="s">
        <v>2514</v>
      </c>
      <c r="BK178" t="s">
        <v>2515</v>
      </c>
      <c r="BQ178" t="s">
        <v>2516</v>
      </c>
      <c r="BU178">
        <v>7.7</v>
      </c>
    </row>
    <row r="179" spans="1:75" x14ac:dyDescent="0.2">
      <c r="A179">
        <v>178</v>
      </c>
      <c r="B179" t="s">
        <v>105</v>
      </c>
      <c r="C179" s="1" t="s">
        <v>2491</v>
      </c>
      <c r="D179">
        <v>14.5</v>
      </c>
      <c r="E179">
        <v>17524</v>
      </c>
      <c r="F179" t="s">
        <v>2492</v>
      </c>
      <c r="G179">
        <v>20.46</v>
      </c>
      <c r="H179" t="s">
        <v>2493</v>
      </c>
      <c r="I179">
        <v>12.72</v>
      </c>
      <c r="J179">
        <v>11.98</v>
      </c>
      <c r="K179" t="s">
        <v>502</v>
      </c>
      <c r="L179" t="s">
        <v>2517</v>
      </c>
      <c r="M179">
        <v>86</v>
      </c>
      <c r="N179" t="s">
        <v>1165</v>
      </c>
      <c r="O179" t="s">
        <v>64</v>
      </c>
      <c r="P179">
        <v>86.5</v>
      </c>
      <c r="Q179">
        <v>0.88100000000000001</v>
      </c>
      <c r="R179" t="s">
        <v>2518</v>
      </c>
      <c r="S179" t="s">
        <v>540</v>
      </c>
      <c r="T179">
        <v>3.1</v>
      </c>
      <c r="V179" t="s">
        <v>2519</v>
      </c>
      <c r="W179" t="s">
        <v>585</v>
      </c>
      <c r="X179">
        <v>3.8</v>
      </c>
      <c r="Z179" t="s">
        <v>2481</v>
      </c>
      <c r="AA179" t="s">
        <v>2482</v>
      </c>
      <c r="AB179">
        <v>2.9</v>
      </c>
      <c r="AD179" t="s">
        <v>2483</v>
      </c>
      <c r="AE179" t="s">
        <v>2484</v>
      </c>
      <c r="AF179">
        <v>5.2</v>
      </c>
      <c r="AP179">
        <v>20</v>
      </c>
      <c r="AQ179">
        <v>3.3</v>
      </c>
      <c r="AR179" t="s">
        <v>69</v>
      </c>
      <c r="AS179" t="s">
        <v>70</v>
      </c>
      <c r="AT179">
        <v>8</v>
      </c>
      <c r="AU179" t="s">
        <v>508</v>
      </c>
      <c r="AV179">
        <v>2</v>
      </c>
      <c r="AW179">
        <v>436</v>
      </c>
      <c r="AX179">
        <v>122</v>
      </c>
      <c r="AY179" t="s">
        <v>72</v>
      </c>
      <c r="AZ179" t="s">
        <v>100</v>
      </c>
      <c r="BA179" t="s">
        <v>101</v>
      </c>
      <c r="BB179" t="s">
        <v>101</v>
      </c>
      <c r="BC179" t="s">
        <v>102</v>
      </c>
      <c r="BD179" t="s">
        <v>76</v>
      </c>
      <c r="BF179" t="s">
        <v>2489</v>
      </c>
      <c r="BG179" t="s">
        <v>2490</v>
      </c>
      <c r="BH179" t="s">
        <v>2498</v>
      </c>
      <c r="BI179" t="s">
        <v>2499</v>
      </c>
      <c r="BK179" t="s">
        <v>2520</v>
      </c>
      <c r="BL179" t="s">
        <v>2521</v>
      </c>
      <c r="BM179" t="s">
        <v>2522</v>
      </c>
      <c r="BN179" t="s">
        <v>2523</v>
      </c>
      <c r="BO179" t="s">
        <v>2524</v>
      </c>
      <c r="BP179" t="s">
        <v>2525</v>
      </c>
      <c r="BQ179" t="s">
        <v>2526</v>
      </c>
      <c r="BR179" t="s">
        <v>2527</v>
      </c>
      <c r="BU179">
        <v>7.7</v>
      </c>
      <c r="BV179">
        <v>0.97</v>
      </c>
      <c r="BW179" t="s">
        <v>2528</v>
      </c>
    </row>
  </sheetData>
  <phoneticPr fontId="14"/>
  <pageMargins left="0" right="0" top="0.39370078740157483" bottom="0.39370078740157483" header="0" footer="0"/>
  <headerFooter>
    <oddHeader>&amp;C&amp;A</oddHeader>
    <oddFooter>&amp;Cページ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W175"/>
  <sheetViews>
    <sheetView tabSelected="1" topLeftCell="AD1" zoomScale="95" zoomScaleNormal="95" workbookViewId="0">
      <selection activeCell="AP12" sqref="AP12"/>
    </sheetView>
  </sheetViews>
  <sheetFormatPr defaultRowHeight="12.75" x14ac:dyDescent="0.2"/>
  <cols>
    <col min="1" max="1" width="4.5703125" customWidth="1"/>
    <col min="2" max="2" width="7.28515625" customWidth="1"/>
    <col min="3" max="3" width="11" customWidth="1"/>
    <col min="4" max="4" width="5.28515625" customWidth="1"/>
    <col min="5" max="5" width="8.7109375" customWidth="1"/>
    <col min="6" max="6" width="15.140625" customWidth="1"/>
    <col min="7" max="7" width="6.42578125" customWidth="1"/>
    <col min="8" max="8" width="19.85546875" customWidth="1"/>
    <col min="9" max="10" width="6.42578125" customWidth="1"/>
    <col min="11" max="11" width="9.7109375" customWidth="1"/>
    <col min="12" max="12" width="8.85546875" customWidth="1"/>
    <col min="13" max="13" width="6.42578125" customWidth="1"/>
    <col min="14" max="14" width="5.5703125" customWidth="1"/>
    <col min="15" max="15" width="12.140625" customWidth="1"/>
    <col min="16" max="16" width="4.140625" customWidth="1"/>
    <col min="17" max="17" width="6.140625" customWidth="1"/>
    <col min="18" max="21" width="12.140625" customWidth="1"/>
    <col min="22" max="22" width="12.28515625" customWidth="1"/>
    <col min="23" max="23" width="8.140625" customWidth="1"/>
    <col min="24" max="25" width="12.28515625" customWidth="1"/>
    <col min="26" max="34" width="12.140625" customWidth="1"/>
    <col min="35" max="35" width="25.85546875" customWidth="1"/>
    <col min="36" max="36" width="16.42578125" customWidth="1"/>
    <col min="37" max="39" width="8.85546875" customWidth="1"/>
    <col min="40" max="40" width="2.42578125" customWidth="1"/>
    <col min="41" max="41" width="16.42578125" customWidth="1"/>
    <col min="42" max="44" width="8.85546875" customWidth="1"/>
    <col min="45" max="45" width="2.42578125" customWidth="1"/>
    <col min="46" max="46" width="16.42578125" customWidth="1"/>
    <col min="47" max="49" width="8.85546875" customWidth="1"/>
    <col min="50" max="50" width="2.42578125" customWidth="1"/>
  </cols>
  <sheetData>
    <row r="2" spans="1:49" x14ac:dyDescent="0.2">
      <c r="T2">
        <f t="array" ref="T2:U2">LINEST(R4:R175,Q4:Q175,1)</f>
        <v>0.68399116624383882</v>
      </c>
      <c r="U2">
        <v>9.1247908474070485</v>
      </c>
    </row>
    <row r="3" spans="1:49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15</v>
      </c>
      <c r="L3" t="s">
        <v>26</v>
      </c>
      <c r="M3" t="s">
        <v>33</v>
      </c>
      <c r="U3">
        <f>SQRT(SUM(U4:U175)/171)</f>
        <v>0.67816281055185601</v>
      </c>
    </row>
    <row r="4" spans="1:49" x14ac:dyDescent="0.2">
      <c r="A4">
        <v>1</v>
      </c>
      <c r="B4" t="s">
        <v>57</v>
      </c>
      <c r="C4" s="1" t="s">
        <v>58</v>
      </c>
      <c r="D4">
        <v>13.1</v>
      </c>
      <c r="E4">
        <v>371</v>
      </c>
      <c r="F4" t="s">
        <v>59</v>
      </c>
      <c r="G4">
        <v>14</v>
      </c>
      <c r="H4" t="s">
        <v>60</v>
      </c>
      <c r="I4">
        <v>13.27</v>
      </c>
      <c r="J4">
        <v>12.77</v>
      </c>
      <c r="K4">
        <v>339</v>
      </c>
      <c r="L4">
        <v>20</v>
      </c>
      <c r="M4">
        <v>400</v>
      </c>
      <c r="O4">
        <f t="shared" ref="O4:O35" si="0">IF(AND(K4&lt;&gt;"",L4&lt;&gt;"",M4&lt;&gt;""),K4*(L4/2)^2*PI()*2^(M4/60),"")</f>
        <v>10819724.651472624</v>
      </c>
      <c r="Q4">
        <f t="shared" ref="Q4:Q35" si="1">J4</f>
        <v>12.77</v>
      </c>
      <c r="R4">
        <f t="shared" ref="R4:R35" si="2">LOG(O4,2.5)</f>
        <v>17.676574497072853</v>
      </c>
      <c r="T4">
        <f t="shared" ref="T4:T35" si="3">$Q4*$T$2+$U$2</f>
        <v>17.859358040340872</v>
      </c>
      <c r="U4">
        <f t="shared" ref="U4:U35" si="4">(R4-T4)^2</f>
        <v>3.3409823689611991E-2</v>
      </c>
      <c r="W4">
        <f t="shared" ref="W4:W35" si="5">Q4</f>
        <v>12.77</v>
      </c>
      <c r="X4">
        <f t="shared" ref="X4:X35" si="6">R4</f>
        <v>17.676574497072853</v>
      </c>
      <c r="Y4">
        <f t="shared" ref="Y4:Y35" si="7">$Q4*$T$2+$U$2</f>
        <v>17.859358040340872</v>
      </c>
      <c r="Z4">
        <f t="shared" ref="Z4:Z35" si="8">$Q4*$T$2+$U$2+$U$3</f>
        <v>18.537520850892729</v>
      </c>
      <c r="AA4">
        <f t="shared" ref="AA4:AA35" si="9">$Q4*$T$2+$U$2-$U$3</f>
        <v>17.181195229789015</v>
      </c>
      <c r="AB4">
        <f t="shared" ref="AB4:AB35" si="10">$Q4*$T$2+$U$2+$U$3*2</f>
        <v>19.215683661444583</v>
      </c>
      <c r="AC4">
        <f t="shared" ref="AC4:AC35" si="11">$Q4*$T$2+$U$2-$U$3*2</f>
        <v>16.503032419237162</v>
      </c>
    </row>
    <row r="5" spans="1:49" ht="18" x14ac:dyDescent="0.2">
      <c r="A5">
        <v>2</v>
      </c>
      <c r="B5" t="s">
        <v>90</v>
      </c>
      <c r="C5" s="1" t="s">
        <v>91</v>
      </c>
      <c r="D5">
        <v>18.5</v>
      </c>
      <c r="E5">
        <v>55139</v>
      </c>
      <c r="F5" t="s">
        <v>92</v>
      </c>
      <c r="G5">
        <v>18.71</v>
      </c>
      <c r="H5" t="s">
        <v>93</v>
      </c>
      <c r="I5">
        <v>13.62</v>
      </c>
      <c r="J5">
        <v>12.65</v>
      </c>
      <c r="K5">
        <v>124</v>
      </c>
      <c r="L5">
        <v>25</v>
      </c>
      <c r="M5">
        <v>450</v>
      </c>
      <c r="O5">
        <f t="shared" si="0"/>
        <v>11018349.686632745</v>
      </c>
      <c r="Q5">
        <f t="shared" si="1"/>
        <v>12.65</v>
      </c>
      <c r="R5">
        <f t="shared" si="2"/>
        <v>17.696427596844387</v>
      </c>
      <c r="T5">
        <f t="shared" si="3"/>
        <v>17.77727910039161</v>
      </c>
      <c r="U5">
        <f t="shared" si="4"/>
        <v>6.5369656258465469E-3</v>
      </c>
      <c r="W5">
        <f t="shared" si="5"/>
        <v>12.65</v>
      </c>
      <c r="X5">
        <f t="shared" si="6"/>
        <v>17.696427596844387</v>
      </c>
      <c r="Y5">
        <f t="shared" si="7"/>
        <v>17.77727910039161</v>
      </c>
      <c r="Z5">
        <f t="shared" si="8"/>
        <v>18.455441910943467</v>
      </c>
      <c r="AA5">
        <f t="shared" si="9"/>
        <v>17.099116289839753</v>
      </c>
      <c r="AB5">
        <f t="shared" si="10"/>
        <v>19.13360472149532</v>
      </c>
      <c r="AC5">
        <f t="shared" si="11"/>
        <v>16.420953479287899</v>
      </c>
      <c r="AJ5" s="9" t="s">
        <v>2529</v>
      </c>
      <c r="AK5" s="10">
        <v>10</v>
      </c>
      <c r="AL5" s="9"/>
      <c r="AM5" s="9"/>
      <c r="AN5" s="9"/>
      <c r="AO5" s="9" t="s">
        <v>2529</v>
      </c>
      <c r="AP5" s="10">
        <v>10</v>
      </c>
      <c r="AQ5" s="9"/>
      <c r="AR5" s="9"/>
      <c r="AS5" s="9"/>
      <c r="AT5" s="9" t="s">
        <v>2529</v>
      </c>
      <c r="AU5" s="10">
        <v>10</v>
      </c>
      <c r="AV5" s="9"/>
      <c r="AW5" s="9"/>
    </row>
    <row r="6" spans="1:49" ht="18" x14ac:dyDescent="0.2">
      <c r="A6">
        <v>3</v>
      </c>
      <c r="B6" t="s">
        <v>105</v>
      </c>
      <c r="C6" s="1" t="s">
        <v>91</v>
      </c>
      <c r="D6">
        <v>20.100000000000001</v>
      </c>
      <c r="E6">
        <v>2576</v>
      </c>
      <c r="F6" t="s">
        <v>106</v>
      </c>
      <c r="G6">
        <v>16.239999999999998</v>
      </c>
      <c r="H6" t="s">
        <v>107</v>
      </c>
      <c r="I6">
        <v>13</v>
      </c>
      <c r="J6">
        <v>12.16</v>
      </c>
      <c r="K6">
        <v>197</v>
      </c>
      <c r="L6">
        <v>25</v>
      </c>
      <c r="M6">
        <v>440</v>
      </c>
      <c r="O6">
        <f t="shared" si="0"/>
        <v>15595145.33494431</v>
      </c>
      <c r="Q6">
        <f t="shared" si="1"/>
        <v>12.16</v>
      </c>
      <c r="R6">
        <f t="shared" si="2"/>
        <v>18.075562320087815</v>
      </c>
      <c r="T6">
        <f t="shared" si="3"/>
        <v>17.442123428932128</v>
      </c>
      <c r="U6">
        <f t="shared" si="4"/>
        <v>0.40124482882854734</v>
      </c>
      <c r="W6">
        <f t="shared" si="5"/>
        <v>12.16</v>
      </c>
      <c r="X6">
        <f t="shared" si="6"/>
        <v>18.075562320087815</v>
      </c>
      <c r="Y6">
        <f t="shared" si="7"/>
        <v>17.442123428932128</v>
      </c>
      <c r="Z6">
        <f t="shared" si="8"/>
        <v>18.120286239483985</v>
      </c>
      <c r="AA6">
        <f t="shared" si="9"/>
        <v>16.763960618380271</v>
      </c>
      <c r="AB6">
        <f t="shared" si="10"/>
        <v>18.798449050035838</v>
      </c>
      <c r="AC6">
        <f t="shared" si="11"/>
        <v>16.085797807828417</v>
      </c>
      <c r="AJ6" s="9" t="s">
        <v>2530</v>
      </c>
      <c r="AK6" s="11">
        <v>11.4</v>
      </c>
      <c r="AL6" s="9"/>
      <c r="AM6" s="9"/>
      <c r="AN6" s="9"/>
      <c r="AO6" s="9" t="s">
        <v>2530</v>
      </c>
      <c r="AP6" s="11">
        <v>20</v>
      </c>
      <c r="AQ6" s="9"/>
      <c r="AR6" s="9"/>
      <c r="AS6" s="9"/>
      <c r="AT6" s="9" t="s">
        <v>2530</v>
      </c>
      <c r="AU6" s="11">
        <v>25</v>
      </c>
      <c r="AV6" s="9"/>
      <c r="AW6" s="9"/>
    </row>
    <row r="7" spans="1:49" ht="8.25" customHeight="1" x14ac:dyDescent="0.2">
      <c r="A7">
        <v>4</v>
      </c>
      <c r="B7" t="s">
        <v>105</v>
      </c>
      <c r="C7" s="1" t="s">
        <v>91</v>
      </c>
      <c r="D7">
        <v>20.5</v>
      </c>
      <c r="E7">
        <v>28682</v>
      </c>
      <c r="F7" t="s">
        <v>117</v>
      </c>
      <c r="G7">
        <v>19.649999999999999</v>
      </c>
      <c r="H7" t="s">
        <v>118</v>
      </c>
      <c r="I7">
        <v>12.22</v>
      </c>
      <c r="J7">
        <v>11.72</v>
      </c>
      <c r="K7">
        <v>43.6</v>
      </c>
      <c r="L7">
        <v>25</v>
      </c>
      <c r="M7">
        <v>450</v>
      </c>
      <c r="O7">
        <f t="shared" si="0"/>
        <v>3874193.9220740944</v>
      </c>
      <c r="Q7">
        <f t="shared" si="1"/>
        <v>11.72</v>
      </c>
      <c r="R7">
        <f t="shared" si="2"/>
        <v>16.555714961770388</v>
      </c>
      <c r="T7">
        <f t="shared" si="3"/>
        <v>17.141167315784841</v>
      </c>
      <c r="U7">
        <f t="shared" si="4"/>
        <v>0.34275445882106487</v>
      </c>
      <c r="W7">
        <f t="shared" si="5"/>
        <v>11.72</v>
      </c>
      <c r="X7">
        <f t="shared" si="6"/>
        <v>16.555714961770388</v>
      </c>
      <c r="Y7">
        <f t="shared" si="7"/>
        <v>17.141167315784841</v>
      </c>
      <c r="Z7">
        <f t="shared" si="8"/>
        <v>17.819330126336698</v>
      </c>
      <c r="AA7">
        <f t="shared" si="9"/>
        <v>16.463004505232984</v>
      </c>
      <c r="AB7">
        <f t="shared" si="10"/>
        <v>18.497492936888552</v>
      </c>
      <c r="AC7">
        <f t="shared" si="11"/>
        <v>15.784841694681129</v>
      </c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</row>
    <row r="8" spans="1:49" ht="18" x14ac:dyDescent="0.2">
      <c r="A8">
        <v>5</v>
      </c>
      <c r="B8" t="s">
        <v>90</v>
      </c>
      <c r="C8" s="1" t="s">
        <v>91</v>
      </c>
      <c r="D8">
        <v>21.1</v>
      </c>
      <c r="E8">
        <v>94345</v>
      </c>
      <c r="F8" t="s">
        <v>128</v>
      </c>
      <c r="G8">
        <v>20.100000000000001</v>
      </c>
      <c r="H8" t="s">
        <v>129</v>
      </c>
      <c r="I8">
        <v>11.28</v>
      </c>
      <c r="J8">
        <v>10.82</v>
      </c>
      <c r="K8">
        <v>25.6</v>
      </c>
      <c r="L8">
        <v>25</v>
      </c>
      <c r="M8">
        <v>455</v>
      </c>
      <c r="O8">
        <f t="shared" si="0"/>
        <v>2410020.0988351381</v>
      </c>
      <c r="Q8">
        <f t="shared" si="1"/>
        <v>10.82</v>
      </c>
      <c r="R8">
        <f t="shared" si="2"/>
        <v>16.037645186196137</v>
      </c>
      <c r="T8">
        <f t="shared" si="3"/>
        <v>16.525575266165383</v>
      </c>
      <c r="U8">
        <f t="shared" si="4"/>
        <v>0.23807576293879468</v>
      </c>
      <c r="W8">
        <f t="shared" si="5"/>
        <v>10.82</v>
      </c>
      <c r="X8">
        <f t="shared" si="6"/>
        <v>16.037645186196137</v>
      </c>
      <c r="Y8">
        <f t="shared" si="7"/>
        <v>16.525575266165383</v>
      </c>
      <c r="Z8">
        <f t="shared" si="8"/>
        <v>17.20373807671724</v>
      </c>
      <c r="AA8">
        <f t="shared" si="9"/>
        <v>15.847412455613528</v>
      </c>
      <c r="AB8">
        <f t="shared" si="10"/>
        <v>17.881900887269094</v>
      </c>
      <c r="AC8">
        <f t="shared" si="11"/>
        <v>15.169249645061671</v>
      </c>
      <c r="AJ8" s="12" t="s">
        <v>2531</v>
      </c>
      <c r="AK8" s="4">
        <v>480</v>
      </c>
      <c r="AL8" s="5"/>
      <c r="AM8" s="6"/>
      <c r="AN8" s="9"/>
      <c r="AO8" s="12" t="s">
        <v>2531</v>
      </c>
      <c r="AP8" s="4">
        <v>480</v>
      </c>
      <c r="AQ8" s="5"/>
      <c r="AR8" s="6"/>
      <c r="AS8" s="9"/>
      <c r="AT8" s="12" t="s">
        <v>2531</v>
      </c>
      <c r="AU8" s="4">
        <v>480</v>
      </c>
      <c r="AV8" s="5"/>
      <c r="AW8" s="6"/>
    </row>
    <row r="9" spans="1:49" ht="18" x14ac:dyDescent="0.2">
      <c r="A9">
        <v>6</v>
      </c>
      <c r="B9" t="s">
        <v>105</v>
      </c>
      <c r="C9" s="1" t="s">
        <v>132</v>
      </c>
      <c r="D9">
        <v>17</v>
      </c>
      <c r="E9">
        <v>24013</v>
      </c>
      <c r="F9" t="s">
        <v>133</v>
      </c>
      <c r="G9">
        <v>15.81</v>
      </c>
      <c r="H9" t="s">
        <v>134</v>
      </c>
      <c r="I9">
        <v>9.56</v>
      </c>
      <c r="J9">
        <v>8.69</v>
      </c>
      <c r="K9">
        <v>32.200000000000003</v>
      </c>
      <c r="L9">
        <v>25</v>
      </c>
      <c r="M9">
        <v>350</v>
      </c>
      <c r="O9">
        <f t="shared" si="0"/>
        <v>901226.75949672516</v>
      </c>
      <c r="Q9">
        <f t="shared" si="1"/>
        <v>8.69</v>
      </c>
      <c r="R9">
        <f t="shared" si="2"/>
        <v>14.964150245454826</v>
      </c>
      <c r="T9">
        <f t="shared" si="3"/>
        <v>15.068674082066007</v>
      </c>
      <c r="U9">
        <f t="shared" si="4"/>
        <v>1.0925232419920798E-2</v>
      </c>
      <c r="W9">
        <f t="shared" si="5"/>
        <v>8.69</v>
      </c>
      <c r="X9">
        <f t="shared" si="6"/>
        <v>14.964150245454826</v>
      </c>
      <c r="Y9">
        <f t="shared" si="7"/>
        <v>15.068674082066007</v>
      </c>
      <c r="Z9">
        <f t="shared" si="8"/>
        <v>15.746836892617862</v>
      </c>
      <c r="AA9">
        <f t="shared" si="9"/>
        <v>14.390511271514152</v>
      </c>
      <c r="AB9">
        <f t="shared" si="10"/>
        <v>16.424999703169718</v>
      </c>
      <c r="AC9">
        <f t="shared" si="11"/>
        <v>13.712348460962295</v>
      </c>
      <c r="AJ9" s="13"/>
      <c r="AK9" s="7" t="s">
        <v>2532</v>
      </c>
      <c r="AL9" s="7" t="s">
        <v>2533</v>
      </c>
      <c r="AM9" s="8" t="s">
        <v>2534</v>
      </c>
      <c r="AN9" s="9"/>
      <c r="AO9" s="13"/>
      <c r="AP9" s="7" t="s">
        <v>2532</v>
      </c>
      <c r="AQ9" s="7" t="s">
        <v>2533</v>
      </c>
      <c r="AR9" s="8" t="s">
        <v>2534</v>
      </c>
      <c r="AS9" s="9"/>
      <c r="AT9" s="13"/>
      <c r="AU9" s="7" t="s">
        <v>2532</v>
      </c>
      <c r="AV9" s="7" t="s">
        <v>2533</v>
      </c>
      <c r="AW9" s="8" t="s">
        <v>2534</v>
      </c>
    </row>
    <row r="10" spans="1:49" ht="18" x14ac:dyDescent="0.2">
      <c r="A10">
        <v>7</v>
      </c>
      <c r="B10" t="s">
        <v>105</v>
      </c>
      <c r="C10" s="1" t="s">
        <v>146</v>
      </c>
      <c r="D10">
        <v>10.3</v>
      </c>
      <c r="E10">
        <v>5780</v>
      </c>
      <c r="F10" t="s">
        <v>147</v>
      </c>
      <c r="G10">
        <v>17.03</v>
      </c>
      <c r="H10" t="s">
        <v>148</v>
      </c>
      <c r="I10">
        <v>12.82</v>
      </c>
      <c r="J10">
        <v>12.33</v>
      </c>
      <c r="K10">
        <v>99.3</v>
      </c>
      <c r="L10">
        <v>40</v>
      </c>
      <c r="M10">
        <v>360</v>
      </c>
      <c r="O10">
        <f t="shared" si="0"/>
        <v>7986179.8528375411</v>
      </c>
      <c r="Q10">
        <f t="shared" si="1"/>
        <v>12.33</v>
      </c>
      <c r="R10">
        <f t="shared" si="2"/>
        <v>17.345174991414169</v>
      </c>
      <c r="T10">
        <f t="shared" si="3"/>
        <v>17.558401927193579</v>
      </c>
      <c r="U10">
        <f t="shared" si="4"/>
        <v>4.5465726141876675E-2</v>
      </c>
      <c r="W10">
        <f t="shared" si="5"/>
        <v>12.33</v>
      </c>
      <c r="X10">
        <f t="shared" si="6"/>
        <v>17.345174991414169</v>
      </c>
      <c r="Y10">
        <f t="shared" si="7"/>
        <v>17.558401927193579</v>
      </c>
      <c r="Z10">
        <f t="shared" si="8"/>
        <v>18.236564737745436</v>
      </c>
      <c r="AA10">
        <f t="shared" si="9"/>
        <v>16.880239116641722</v>
      </c>
      <c r="AB10">
        <f t="shared" si="10"/>
        <v>18.914727548297289</v>
      </c>
      <c r="AC10">
        <f t="shared" si="11"/>
        <v>16.202076306089868</v>
      </c>
      <c r="AJ10" s="14" t="s">
        <v>2535</v>
      </c>
      <c r="AK10" s="2">
        <f>2.5^($T$2*AK5+$U$2)/((AK6/2)^2*PI()*2^(AK8/60))</f>
        <v>86.268909019308822</v>
      </c>
      <c r="AL10" s="2">
        <f>2.5^($T$2*AK5+$U$2+$U$3)/((AK6/2)^2*PI()*2^(AK8/60))</f>
        <v>160.59145042756151</v>
      </c>
      <c r="AM10" s="3">
        <f>2.5^($T$2*AK5+$U$2-$U$3)/((AK6/2)^2*PI()*2^(AK8/60))</f>
        <v>46.343218418958287</v>
      </c>
      <c r="AN10" s="9"/>
      <c r="AO10" s="14" t="s">
        <v>2535</v>
      </c>
      <c r="AP10" s="2">
        <f>2.5^($T$2*AP5+$U$2)/((AP6/2)^2*PI()*2^(AP8/60))</f>
        <v>28.028768540373438</v>
      </c>
      <c r="AQ10" s="2">
        <f>2.5^($T$2*AP5+$U$2+$U$3)/((AP6/2)^2*PI()*2^(AP8/60))</f>
        <v>52.176162243914732</v>
      </c>
      <c r="AR10" s="3">
        <f>2.5^($T$2*AP5+$U$2-$U$3)/((AP6/2)^2*PI()*2^(AP8/60))</f>
        <v>15.056911664319548</v>
      </c>
      <c r="AS10" s="9"/>
      <c r="AT10" s="14" t="s">
        <v>2535</v>
      </c>
      <c r="AU10" s="2">
        <f>2.5^($T$2*AU5+$U$2)/((AU6/2)^2*PI()*2^(AU8/60))</f>
        <v>17.938411865839001</v>
      </c>
      <c r="AV10" s="2">
        <f>2.5^($T$2*AU5+$U$2+$U$3)/((AU6/2)^2*PI()*2^(AU8/60))</f>
        <v>33.392743836105431</v>
      </c>
      <c r="AW10" s="3">
        <f>2.5^($T$2*AU5+$U$2-$U$3)/((AU6/2)^2*PI()*2^(AU8/60))</f>
        <v>9.636423465164512</v>
      </c>
    </row>
    <row r="11" spans="1:49" ht="18" x14ac:dyDescent="0.2">
      <c r="A11">
        <v>8</v>
      </c>
      <c r="B11" t="s">
        <v>172</v>
      </c>
      <c r="C11" s="1" t="s">
        <v>146</v>
      </c>
      <c r="D11">
        <v>10.3</v>
      </c>
      <c r="E11">
        <v>5780</v>
      </c>
      <c r="F11" t="s">
        <v>147</v>
      </c>
      <c r="G11">
        <v>17.03</v>
      </c>
      <c r="H11" t="s">
        <v>148</v>
      </c>
      <c r="I11">
        <v>12.82</v>
      </c>
      <c r="J11">
        <v>12.33</v>
      </c>
      <c r="K11">
        <v>165</v>
      </c>
      <c r="L11">
        <v>25</v>
      </c>
      <c r="M11">
        <v>440</v>
      </c>
      <c r="O11">
        <f t="shared" si="0"/>
        <v>13061923.757694473</v>
      </c>
      <c r="Q11">
        <f t="shared" si="1"/>
        <v>12.33</v>
      </c>
      <c r="R11">
        <f t="shared" si="2"/>
        <v>17.882110341724083</v>
      </c>
      <c r="T11">
        <f t="shared" si="3"/>
        <v>17.558401927193579</v>
      </c>
      <c r="U11">
        <f t="shared" si="4"/>
        <v>0.10478713763785263</v>
      </c>
      <c r="W11">
        <f t="shared" si="5"/>
        <v>12.33</v>
      </c>
      <c r="X11">
        <f t="shared" si="6"/>
        <v>17.882110341724083</v>
      </c>
      <c r="Y11">
        <f t="shared" si="7"/>
        <v>17.558401927193579</v>
      </c>
      <c r="Z11">
        <f t="shared" si="8"/>
        <v>18.236564737745436</v>
      </c>
      <c r="AA11">
        <f t="shared" si="9"/>
        <v>16.880239116641722</v>
      </c>
      <c r="AB11">
        <f t="shared" si="10"/>
        <v>18.914727548297289</v>
      </c>
      <c r="AC11">
        <f t="shared" si="11"/>
        <v>16.202076306089868</v>
      </c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</row>
    <row r="12" spans="1:49" ht="18" x14ac:dyDescent="0.2">
      <c r="A12">
        <v>9</v>
      </c>
      <c r="B12" t="s">
        <v>105</v>
      </c>
      <c r="C12" s="1" t="s">
        <v>146</v>
      </c>
      <c r="D12">
        <v>14.1</v>
      </c>
      <c r="E12">
        <v>12657</v>
      </c>
      <c r="F12" t="s">
        <v>178</v>
      </c>
      <c r="G12">
        <v>17.309999999999999</v>
      </c>
      <c r="H12" t="s">
        <v>179</v>
      </c>
      <c r="I12">
        <v>11.11</v>
      </c>
      <c r="J12">
        <v>10.8</v>
      </c>
      <c r="K12">
        <v>31.2</v>
      </c>
      <c r="L12">
        <v>25</v>
      </c>
      <c r="M12">
        <v>435</v>
      </c>
      <c r="O12">
        <f t="shared" si="0"/>
        <v>2331266.7057196992</v>
      </c>
      <c r="Q12">
        <f t="shared" si="1"/>
        <v>10.8</v>
      </c>
      <c r="R12">
        <f t="shared" si="2"/>
        <v>16.001386697813555</v>
      </c>
      <c r="T12">
        <f t="shared" si="3"/>
        <v>16.511895442840508</v>
      </c>
      <c r="U12">
        <f t="shared" si="4"/>
        <v>0.26061917874899515</v>
      </c>
      <c r="W12">
        <f t="shared" si="5"/>
        <v>10.8</v>
      </c>
      <c r="X12">
        <f t="shared" si="6"/>
        <v>16.001386697813555</v>
      </c>
      <c r="Y12">
        <f t="shared" si="7"/>
        <v>16.511895442840508</v>
      </c>
      <c r="Z12">
        <f t="shared" si="8"/>
        <v>17.190058253392365</v>
      </c>
      <c r="AA12">
        <f t="shared" si="9"/>
        <v>15.833732632288653</v>
      </c>
      <c r="AB12">
        <f t="shared" si="10"/>
        <v>17.868221063944219</v>
      </c>
      <c r="AC12">
        <f t="shared" si="11"/>
        <v>15.155569821736796</v>
      </c>
      <c r="AJ12" s="12" t="s">
        <v>2535</v>
      </c>
      <c r="AK12" s="15">
        <v>100</v>
      </c>
      <c r="AL12" s="5"/>
      <c r="AM12" s="6"/>
      <c r="AN12" s="9"/>
      <c r="AO12" s="12" t="s">
        <v>2535</v>
      </c>
      <c r="AP12" s="15">
        <v>100</v>
      </c>
      <c r="AQ12" s="5"/>
      <c r="AR12" s="6"/>
      <c r="AS12" s="9"/>
      <c r="AT12" s="12" t="s">
        <v>2535</v>
      </c>
      <c r="AU12" s="15">
        <v>100</v>
      </c>
      <c r="AV12" s="5"/>
      <c r="AW12" s="6"/>
    </row>
    <row r="13" spans="1:49" ht="18" x14ac:dyDescent="0.2">
      <c r="A13">
        <v>10</v>
      </c>
      <c r="B13" t="s">
        <v>57</v>
      </c>
      <c r="C13" s="1" t="s">
        <v>187</v>
      </c>
      <c r="D13">
        <v>10.4</v>
      </c>
      <c r="E13">
        <v>2466</v>
      </c>
      <c r="F13" t="s">
        <v>188</v>
      </c>
      <c r="G13">
        <v>16.05</v>
      </c>
      <c r="H13" t="s">
        <v>189</v>
      </c>
      <c r="I13">
        <v>9.5399999999999991</v>
      </c>
      <c r="J13">
        <v>9.17</v>
      </c>
      <c r="K13">
        <v>77.3</v>
      </c>
      <c r="L13">
        <v>40</v>
      </c>
      <c r="M13">
        <v>300</v>
      </c>
      <c r="O13">
        <f t="shared" si="0"/>
        <v>3108417.4351678849</v>
      </c>
      <c r="Q13">
        <f t="shared" si="1"/>
        <v>9.17</v>
      </c>
      <c r="R13">
        <f t="shared" si="2"/>
        <v>16.315372153522656</v>
      </c>
      <c r="T13">
        <f t="shared" si="3"/>
        <v>15.39698984186305</v>
      </c>
      <c r="U13">
        <f t="shared" si="4"/>
        <v>0.84342607036924155</v>
      </c>
      <c r="W13">
        <f t="shared" si="5"/>
        <v>9.17</v>
      </c>
      <c r="X13">
        <f t="shared" si="6"/>
        <v>16.315372153522656</v>
      </c>
      <c r="Y13">
        <f t="shared" si="7"/>
        <v>15.39698984186305</v>
      </c>
      <c r="Z13">
        <f t="shared" si="8"/>
        <v>16.075152652414907</v>
      </c>
      <c r="AA13">
        <f t="shared" si="9"/>
        <v>14.718827031311195</v>
      </c>
      <c r="AB13">
        <f t="shared" si="10"/>
        <v>16.753315462966761</v>
      </c>
      <c r="AC13">
        <f t="shared" si="11"/>
        <v>14.040664220759338</v>
      </c>
      <c r="AJ13" s="13"/>
      <c r="AK13" s="7" t="s">
        <v>2532</v>
      </c>
      <c r="AL13" s="7" t="s">
        <v>2533</v>
      </c>
      <c r="AM13" s="8" t="s">
        <v>2534</v>
      </c>
      <c r="AN13" s="9"/>
      <c r="AO13" s="13"/>
      <c r="AP13" s="7" t="s">
        <v>2532</v>
      </c>
      <c r="AQ13" s="7" t="s">
        <v>2533</v>
      </c>
      <c r="AR13" s="8" t="s">
        <v>2534</v>
      </c>
      <c r="AS13" s="9"/>
      <c r="AT13" s="13"/>
      <c r="AU13" s="7" t="s">
        <v>2532</v>
      </c>
      <c r="AV13" s="7" t="s">
        <v>2533</v>
      </c>
      <c r="AW13" s="8" t="s">
        <v>2534</v>
      </c>
    </row>
    <row r="14" spans="1:49" ht="18" x14ac:dyDescent="0.2">
      <c r="A14">
        <v>11</v>
      </c>
      <c r="B14" t="s">
        <v>57</v>
      </c>
      <c r="C14" s="1" t="s">
        <v>187</v>
      </c>
      <c r="D14">
        <v>10.4</v>
      </c>
      <c r="E14">
        <v>2466</v>
      </c>
      <c r="F14" t="s">
        <v>188</v>
      </c>
      <c r="G14">
        <v>16.05</v>
      </c>
      <c r="H14" t="s">
        <v>189</v>
      </c>
      <c r="I14">
        <v>9.5399999999999991</v>
      </c>
      <c r="J14">
        <v>9.17</v>
      </c>
      <c r="K14">
        <v>41.8</v>
      </c>
      <c r="L14">
        <v>25</v>
      </c>
      <c r="M14">
        <v>400</v>
      </c>
      <c r="O14">
        <f t="shared" si="0"/>
        <v>2084552.4079625539</v>
      </c>
      <c r="Q14">
        <f t="shared" si="1"/>
        <v>9.17</v>
      </c>
      <c r="R14">
        <f t="shared" si="2"/>
        <v>15.879310148613312</v>
      </c>
      <c r="T14">
        <f t="shared" si="3"/>
        <v>15.39698984186305</v>
      </c>
      <c r="U14">
        <f t="shared" si="4"/>
        <v>0.232632878303667</v>
      </c>
      <c r="W14">
        <f t="shared" si="5"/>
        <v>9.17</v>
      </c>
      <c r="X14">
        <f t="shared" si="6"/>
        <v>15.879310148613312</v>
      </c>
      <c r="Y14">
        <f t="shared" si="7"/>
        <v>15.39698984186305</v>
      </c>
      <c r="Z14">
        <f t="shared" si="8"/>
        <v>16.075152652414907</v>
      </c>
      <c r="AA14">
        <f t="shared" si="9"/>
        <v>14.718827031311195</v>
      </c>
      <c r="AB14">
        <f t="shared" si="10"/>
        <v>16.753315462966761</v>
      </c>
      <c r="AC14">
        <f t="shared" si="11"/>
        <v>14.040664220759338</v>
      </c>
      <c r="AJ14" s="14" t="s">
        <v>2531</v>
      </c>
      <c r="AK14" s="2">
        <f>LOG(2.5^($T$2*AK5+$U$2)/($AK$12*(AK6/2)^2*PI()),2)*60</f>
        <v>467.21475698890026</v>
      </c>
      <c r="AL14" s="2">
        <f>LOG(2.5^($T$2*AK5+$U$2+$U$3)/(AK$12*(AK6/2)^2*PI()),2)*60</f>
        <v>521.00370531947681</v>
      </c>
      <c r="AM14" s="3">
        <f>LOG(2.5^($T$2*AK5+$U$2-$U$3)/(AK12*(AK6/2)^2*PI()),2)*60</f>
        <v>413.42580865832389</v>
      </c>
      <c r="AN14" s="9"/>
      <c r="AO14" s="14" t="s">
        <v>2531</v>
      </c>
      <c r="AP14" s="2">
        <f>LOG(2.5^($T$2*AP5+$U$2)/($AK$12*(AP6/2)^2*PI()),2)*60</f>
        <v>369.89881591570236</v>
      </c>
      <c r="AQ14" s="2">
        <f>LOG(2.5^($T$2*AP5+$U$2+$U$3)/(AP$12*(AP6/2)^2*PI()),2)*60</f>
        <v>423.68776424627896</v>
      </c>
      <c r="AR14" s="3">
        <f>LOG(2.5^($T$2*AP5+$U$2-$U$3)/(AP12*(AP6/2)^2*PI()),2)*60</f>
        <v>316.10986758512593</v>
      </c>
      <c r="AS14" s="9"/>
      <c r="AT14" s="14" t="s">
        <v>2531</v>
      </c>
      <c r="AU14" s="2">
        <f>LOG(2.5^($T$2*AU5+$U$2)/($AK$12*(AU6/2)^2*PI()),2)*60</f>
        <v>331.26744452921889</v>
      </c>
      <c r="AV14" s="2">
        <f>LOG(2.5^($T$2*AU5+$U$2+$U$3)/(AU$12*(AU6/2)^2*PI()),2)*60</f>
        <v>385.05639285979544</v>
      </c>
      <c r="AW14" s="3">
        <f>LOG(2.5^($T$2*AU5+$U$2-$U$3)/(AU12*(AU6/2)^2*PI()),2)*60</f>
        <v>277.4784961986424</v>
      </c>
    </row>
    <row r="15" spans="1:49" ht="18" x14ac:dyDescent="0.2">
      <c r="A15">
        <v>12</v>
      </c>
      <c r="B15" t="s">
        <v>57</v>
      </c>
      <c r="C15" s="1" t="s">
        <v>187</v>
      </c>
      <c r="D15">
        <v>14</v>
      </c>
      <c r="E15">
        <v>4770</v>
      </c>
      <c r="F15" t="s">
        <v>217</v>
      </c>
      <c r="G15">
        <v>16.920000000000002</v>
      </c>
      <c r="H15" t="s">
        <v>218</v>
      </c>
      <c r="I15">
        <v>13.45</v>
      </c>
      <c r="J15">
        <v>13.03</v>
      </c>
      <c r="K15">
        <v>124</v>
      </c>
      <c r="L15">
        <v>40</v>
      </c>
      <c r="M15">
        <v>365</v>
      </c>
      <c r="O15">
        <f t="shared" si="0"/>
        <v>10565677.639029639</v>
      </c>
      <c r="Q15">
        <f t="shared" si="1"/>
        <v>13.03</v>
      </c>
      <c r="R15">
        <f t="shared" si="2"/>
        <v>17.650643823373297</v>
      </c>
      <c r="T15">
        <f t="shared" si="3"/>
        <v>18.037195743564268</v>
      </c>
      <c r="U15">
        <f t="shared" si="4"/>
        <v>0.14942238700332702</v>
      </c>
      <c r="W15">
        <f t="shared" si="5"/>
        <v>13.03</v>
      </c>
      <c r="X15">
        <f t="shared" si="6"/>
        <v>17.650643823373297</v>
      </c>
      <c r="Y15">
        <f t="shared" si="7"/>
        <v>18.037195743564268</v>
      </c>
      <c r="Z15">
        <f t="shared" si="8"/>
        <v>18.715358554116126</v>
      </c>
      <c r="AA15">
        <f t="shared" si="9"/>
        <v>17.359032933012411</v>
      </c>
      <c r="AB15">
        <f t="shared" si="10"/>
        <v>19.393521364667979</v>
      </c>
      <c r="AC15">
        <f t="shared" si="11"/>
        <v>16.680870122460558</v>
      </c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</row>
    <row r="16" spans="1:49" ht="18" x14ac:dyDescent="0.2">
      <c r="A16">
        <v>13</v>
      </c>
      <c r="B16" t="s">
        <v>57</v>
      </c>
      <c r="C16" s="1" t="s">
        <v>187</v>
      </c>
      <c r="D16">
        <v>14</v>
      </c>
      <c r="E16">
        <v>4770</v>
      </c>
      <c r="F16" t="s">
        <v>217</v>
      </c>
      <c r="G16">
        <v>16.920000000000002</v>
      </c>
      <c r="H16" t="s">
        <v>218</v>
      </c>
      <c r="I16">
        <v>13.45</v>
      </c>
      <c r="J16">
        <v>13.03</v>
      </c>
      <c r="K16">
        <v>144</v>
      </c>
      <c r="L16">
        <v>25</v>
      </c>
      <c r="M16">
        <v>460</v>
      </c>
      <c r="O16">
        <f t="shared" si="0"/>
        <v>14362466.351512335</v>
      </c>
      <c r="Q16">
        <f t="shared" si="1"/>
        <v>13.03</v>
      </c>
      <c r="R16">
        <f t="shared" si="2"/>
        <v>17.985698518009492</v>
      </c>
      <c r="T16">
        <f t="shared" si="3"/>
        <v>18.037195743564268</v>
      </c>
      <c r="U16">
        <f t="shared" si="4"/>
        <v>2.6519642398394839E-3</v>
      </c>
      <c r="W16">
        <f t="shared" si="5"/>
        <v>13.03</v>
      </c>
      <c r="X16">
        <f t="shared" si="6"/>
        <v>17.985698518009492</v>
      </c>
      <c r="Y16">
        <f t="shared" si="7"/>
        <v>18.037195743564268</v>
      </c>
      <c r="Z16">
        <f t="shared" si="8"/>
        <v>18.715358554116126</v>
      </c>
      <c r="AA16">
        <f t="shared" si="9"/>
        <v>17.359032933012411</v>
      </c>
      <c r="AB16">
        <f t="shared" si="10"/>
        <v>19.393521364667979</v>
      </c>
      <c r="AC16">
        <f t="shared" si="11"/>
        <v>16.680870122460558</v>
      </c>
      <c r="AJ16" s="9" t="s">
        <v>2529</v>
      </c>
      <c r="AK16" s="10">
        <v>11</v>
      </c>
      <c r="AL16" s="9"/>
      <c r="AM16" s="9"/>
      <c r="AN16" s="9"/>
      <c r="AO16" s="9" t="s">
        <v>2529</v>
      </c>
      <c r="AP16" s="10">
        <v>11</v>
      </c>
      <c r="AQ16" s="9"/>
      <c r="AR16" s="9"/>
      <c r="AS16" s="9"/>
      <c r="AT16" s="9" t="s">
        <v>2529</v>
      </c>
      <c r="AU16" s="10">
        <v>11</v>
      </c>
      <c r="AV16" s="9"/>
      <c r="AW16" s="9"/>
    </row>
    <row r="17" spans="1:49" ht="18" x14ac:dyDescent="0.2">
      <c r="A17">
        <v>14</v>
      </c>
      <c r="B17" t="s">
        <v>57</v>
      </c>
      <c r="C17" s="1" t="s">
        <v>187</v>
      </c>
      <c r="D17">
        <v>16</v>
      </c>
      <c r="E17">
        <v>37495</v>
      </c>
      <c r="F17" t="s">
        <v>247</v>
      </c>
      <c r="G17">
        <v>19.27</v>
      </c>
      <c r="H17" t="s">
        <v>248</v>
      </c>
      <c r="I17">
        <v>14.06</v>
      </c>
      <c r="J17">
        <v>13.5</v>
      </c>
      <c r="K17">
        <v>165</v>
      </c>
      <c r="L17">
        <v>25</v>
      </c>
      <c r="M17">
        <v>460</v>
      </c>
      <c r="O17">
        <f t="shared" si="0"/>
        <v>16456992.694441218</v>
      </c>
      <c r="Q17">
        <f t="shared" si="1"/>
        <v>13.5</v>
      </c>
      <c r="R17">
        <f t="shared" si="2"/>
        <v>18.134267274179425</v>
      </c>
      <c r="T17">
        <f t="shared" si="3"/>
        <v>18.358671591698872</v>
      </c>
      <c r="U17">
        <f t="shared" si="4"/>
        <v>5.0357297721368793E-2</v>
      </c>
      <c r="W17">
        <f t="shared" si="5"/>
        <v>13.5</v>
      </c>
      <c r="X17">
        <f t="shared" si="6"/>
        <v>18.134267274179425</v>
      </c>
      <c r="Y17">
        <f t="shared" si="7"/>
        <v>18.358671591698872</v>
      </c>
      <c r="Z17">
        <f t="shared" si="8"/>
        <v>19.036834402250729</v>
      </c>
      <c r="AA17">
        <f t="shared" si="9"/>
        <v>17.680508781147015</v>
      </c>
      <c r="AB17">
        <f t="shared" si="10"/>
        <v>19.714997212802583</v>
      </c>
      <c r="AC17">
        <f t="shared" si="11"/>
        <v>17.002345970595162</v>
      </c>
      <c r="AJ17" s="9" t="s">
        <v>2530</v>
      </c>
      <c r="AK17" s="11">
        <v>11.4</v>
      </c>
      <c r="AL17" s="9"/>
      <c r="AM17" s="9"/>
      <c r="AN17" s="9"/>
      <c r="AO17" s="9" t="s">
        <v>2530</v>
      </c>
      <c r="AP17" s="11">
        <v>20</v>
      </c>
      <c r="AQ17" s="9"/>
      <c r="AR17" s="9"/>
      <c r="AS17" s="9"/>
      <c r="AT17" s="9" t="s">
        <v>2530</v>
      </c>
      <c r="AU17" s="11">
        <v>25</v>
      </c>
      <c r="AV17" s="9"/>
      <c r="AW17" s="9"/>
    </row>
    <row r="18" spans="1:49" ht="12.75" customHeight="1" x14ac:dyDescent="0.2">
      <c r="A18">
        <v>15</v>
      </c>
      <c r="B18" t="s">
        <v>57</v>
      </c>
      <c r="C18" s="1" t="s">
        <v>187</v>
      </c>
      <c r="D18">
        <v>20.3</v>
      </c>
      <c r="E18">
        <v>7305</v>
      </c>
      <c r="F18" t="s">
        <v>257</v>
      </c>
      <c r="G18">
        <v>17.25</v>
      </c>
      <c r="H18" t="s">
        <v>258</v>
      </c>
      <c r="I18">
        <v>12.87</v>
      </c>
      <c r="J18">
        <v>12.2</v>
      </c>
      <c r="K18">
        <v>99.3</v>
      </c>
      <c r="L18">
        <v>40</v>
      </c>
      <c r="M18">
        <v>380</v>
      </c>
      <c r="O18">
        <f t="shared" si="0"/>
        <v>10061956.104836352</v>
      </c>
      <c r="Q18">
        <f t="shared" si="1"/>
        <v>12.2</v>
      </c>
      <c r="R18">
        <f t="shared" si="2"/>
        <v>17.597331923869515</v>
      </c>
      <c r="T18">
        <f t="shared" si="3"/>
        <v>17.469483075581884</v>
      </c>
      <c r="U18">
        <f t="shared" si="4"/>
        <v>1.6345328008473572E-2</v>
      </c>
      <c r="W18">
        <f t="shared" si="5"/>
        <v>12.2</v>
      </c>
      <c r="X18">
        <f t="shared" si="6"/>
        <v>17.597331923869515</v>
      </c>
      <c r="Y18">
        <f t="shared" si="7"/>
        <v>17.469483075581884</v>
      </c>
      <c r="Z18">
        <f t="shared" si="8"/>
        <v>18.147645886133741</v>
      </c>
      <c r="AA18">
        <f t="shared" si="9"/>
        <v>16.791320265030027</v>
      </c>
      <c r="AB18">
        <f t="shared" si="10"/>
        <v>18.825808696685595</v>
      </c>
      <c r="AC18">
        <f t="shared" si="11"/>
        <v>16.113157454478173</v>
      </c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</row>
    <row r="19" spans="1:49" ht="18" x14ac:dyDescent="0.2">
      <c r="A19">
        <v>16</v>
      </c>
      <c r="B19" t="s">
        <v>57</v>
      </c>
      <c r="C19" s="1" t="s">
        <v>187</v>
      </c>
      <c r="D19">
        <v>20.3</v>
      </c>
      <c r="E19">
        <v>7305</v>
      </c>
      <c r="F19" t="s">
        <v>257</v>
      </c>
      <c r="G19">
        <v>17.260000000000002</v>
      </c>
      <c r="H19" t="s">
        <v>258</v>
      </c>
      <c r="I19">
        <v>12.87</v>
      </c>
      <c r="J19">
        <v>12.2</v>
      </c>
      <c r="K19">
        <v>144</v>
      </c>
      <c r="L19">
        <v>25</v>
      </c>
      <c r="M19">
        <v>440</v>
      </c>
      <c r="O19">
        <f t="shared" si="0"/>
        <v>11399497.097624268</v>
      </c>
      <c r="Q19">
        <f t="shared" si="1"/>
        <v>12.2</v>
      </c>
      <c r="R19">
        <f t="shared" si="2"/>
        <v>17.73354158555415</v>
      </c>
      <c r="T19">
        <f t="shared" si="3"/>
        <v>17.469483075581884</v>
      </c>
      <c r="U19">
        <f t="shared" si="4"/>
        <v>6.9726896688773118E-2</v>
      </c>
      <c r="W19">
        <f t="shared" si="5"/>
        <v>12.2</v>
      </c>
      <c r="X19">
        <f t="shared" si="6"/>
        <v>17.73354158555415</v>
      </c>
      <c r="Y19">
        <f t="shared" si="7"/>
        <v>17.469483075581884</v>
      </c>
      <c r="Z19">
        <f t="shared" si="8"/>
        <v>18.147645886133741</v>
      </c>
      <c r="AA19">
        <f t="shared" si="9"/>
        <v>16.791320265030027</v>
      </c>
      <c r="AB19">
        <f t="shared" si="10"/>
        <v>18.825808696685595</v>
      </c>
      <c r="AC19">
        <f t="shared" si="11"/>
        <v>16.113157454478173</v>
      </c>
      <c r="AJ19" s="12" t="s">
        <v>2531</v>
      </c>
      <c r="AK19" s="4">
        <v>480</v>
      </c>
      <c r="AL19" s="5"/>
      <c r="AM19" s="6"/>
      <c r="AN19" s="9"/>
      <c r="AO19" s="12" t="s">
        <v>2531</v>
      </c>
      <c r="AP19" s="4">
        <v>480</v>
      </c>
      <c r="AQ19" s="5"/>
      <c r="AR19" s="6"/>
      <c r="AS19" s="9"/>
      <c r="AT19" s="12" t="s">
        <v>2531</v>
      </c>
      <c r="AU19" s="4">
        <v>480</v>
      </c>
      <c r="AV19" s="5"/>
      <c r="AW19" s="6"/>
    </row>
    <row r="20" spans="1:49" ht="18" x14ac:dyDescent="0.2">
      <c r="A20">
        <v>17</v>
      </c>
      <c r="B20" t="s">
        <v>57</v>
      </c>
      <c r="C20" s="1" t="s">
        <v>283</v>
      </c>
      <c r="D20">
        <v>15.1</v>
      </c>
      <c r="E20">
        <v>3134</v>
      </c>
      <c r="F20" t="s">
        <v>284</v>
      </c>
      <c r="G20">
        <v>14.93</v>
      </c>
      <c r="H20" t="s">
        <v>285</v>
      </c>
      <c r="I20">
        <v>13.31</v>
      </c>
      <c r="J20">
        <v>12.37</v>
      </c>
      <c r="K20">
        <v>327</v>
      </c>
      <c r="L20">
        <v>40</v>
      </c>
      <c r="M20">
        <v>290</v>
      </c>
      <c r="O20">
        <f t="shared" si="0"/>
        <v>11714828.337110229</v>
      </c>
      <c r="Q20">
        <f t="shared" si="1"/>
        <v>12.37</v>
      </c>
      <c r="R20">
        <f t="shared" si="2"/>
        <v>17.763320538307553</v>
      </c>
      <c r="T20">
        <f t="shared" si="3"/>
        <v>17.585761573843335</v>
      </c>
      <c r="U20">
        <f t="shared" si="4"/>
        <v>3.1527185861605481E-2</v>
      </c>
      <c r="W20">
        <f t="shared" si="5"/>
        <v>12.37</v>
      </c>
      <c r="X20">
        <f t="shared" si="6"/>
        <v>17.763320538307553</v>
      </c>
      <c r="Y20">
        <f t="shared" si="7"/>
        <v>17.585761573843335</v>
      </c>
      <c r="Z20">
        <f t="shared" si="8"/>
        <v>18.263924384395192</v>
      </c>
      <c r="AA20">
        <f t="shared" si="9"/>
        <v>16.907598763291478</v>
      </c>
      <c r="AB20">
        <f t="shared" si="10"/>
        <v>18.942087194947046</v>
      </c>
      <c r="AC20">
        <f t="shared" si="11"/>
        <v>16.229435952739625</v>
      </c>
      <c r="AJ20" s="13"/>
      <c r="AK20" s="7" t="s">
        <v>2532</v>
      </c>
      <c r="AL20" s="7" t="s">
        <v>2533</v>
      </c>
      <c r="AM20" s="8" t="s">
        <v>2534</v>
      </c>
      <c r="AN20" s="9"/>
      <c r="AO20" s="13"/>
      <c r="AP20" s="7" t="s">
        <v>2532</v>
      </c>
      <c r="AQ20" s="7" t="s">
        <v>2533</v>
      </c>
      <c r="AR20" s="8" t="s">
        <v>2534</v>
      </c>
      <c r="AS20" s="9"/>
      <c r="AT20" s="13"/>
      <c r="AU20" s="7" t="s">
        <v>2532</v>
      </c>
      <c r="AV20" s="7" t="s">
        <v>2533</v>
      </c>
      <c r="AW20" s="8" t="s">
        <v>2534</v>
      </c>
    </row>
    <row r="21" spans="1:49" ht="18" x14ac:dyDescent="0.2">
      <c r="A21">
        <v>18</v>
      </c>
      <c r="B21" t="s">
        <v>57</v>
      </c>
      <c r="C21" s="1" t="s">
        <v>283</v>
      </c>
      <c r="D21">
        <v>15.1</v>
      </c>
      <c r="E21">
        <v>3134</v>
      </c>
      <c r="F21" t="s">
        <v>284</v>
      </c>
      <c r="G21">
        <v>14.94</v>
      </c>
      <c r="H21" t="s">
        <v>285</v>
      </c>
      <c r="I21">
        <v>13.31</v>
      </c>
      <c r="J21">
        <v>12.37</v>
      </c>
      <c r="K21">
        <v>202</v>
      </c>
      <c r="L21">
        <v>25</v>
      </c>
      <c r="M21">
        <v>450</v>
      </c>
      <c r="O21">
        <f t="shared" si="0"/>
        <v>17949247.070159793</v>
      </c>
      <c r="Q21">
        <f t="shared" si="1"/>
        <v>12.37</v>
      </c>
      <c r="R21">
        <f t="shared" si="2"/>
        <v>18.228994515641059</v>
      </c>
      <c r="T21">
        <f t="shared" si="3"/>
        <v>17.585761573843335</v>
      </c>
      <c r="U21">
        <f t="shared" si="4"/>
        <v>0.41374861741375368</v>
      </c>
      <c r="W21">
        <f t="shared" si="5"/>
        <v>12.37</v>
      </c>
      <c r="X21">
        <f t="shared" si="6"/>
        <v>18.228994515641059</v>
      </c>
      <c r="Y21">
        <f t="shared" si="7"/>
        <v>17.585761573843335</v>
      </c>
      <c r="Z21">
        <f t="shared" si="8"/>
        <v>18.263924384395192</v>
      </c>
      <c r="AA21">
        <f t="shared" si="9"/>
        <v>16.907598763291478</v>
      </c>
      <c r="AB21">
        <f t="shared" si="10"/>
        <v>18.942087194947046</v>
      </c>
      <c r="AC21">
        <f t="shared" si="11"/>
        <v>16.229435952739625</v>
      </c>
      <c r="AJ21" s="14" t="s">
        <v>2535</v>
      </c>
      <c r="AK21" s="2">
        <f>2.5^($T$2*AK16+$U$2)/((AK17/2)^2*PI()*2^(AK19/60))</f>
        <v>161.45137814279201</v>
      </c>
      <c r="AL21" s="2">
        <f>2.5^($T$2*AK16+$U$2+$U$3)/((AK17/2)^2*PI()*2^(AK19/60))</f>
        <v>300.5452518667704</v>
      </c>
      <c r="AM21" s="3">
        <f>2.5^($T$2*AK16+$U$2-$U$3)/((AK17/2)^2*PI()*2^(AK19/60))</f>
        <v>86.730857806936939</v>
      </c>
      <c r="AN21" s="9"/>
      <c r="AO21" s="14" t="s">
        <v>2535</v>
      </c>
      <c r="AP21" s="2">
        <f>2.5^($T$2*AP16+$U$2)/((AP17/2)^2*PI()*2^(AP19/60))</f>
        <v>52.455552758593129</v>
      </c>
      <c r="AQ21" s="2">
        <f>2.5^($T$2*AP16+$U$2+$U$3)/((AP17/2)^2*PI()*2^(AP19/60))</f>
        <v>97.647152331513709</v>
      </c>
      <c r="AR21" s="3">
        <f>2.5^($T$2*AP16+$U$2-$U$3)/((AP17/2)^2*PI()*2^(AP19/60))</f>
        <v>28.178855701473811</v>
      </c>
      <c r="AS21" s="9"/>
      <c r="AT21" s="14" t="s">
        <v>2535</v>
      </c>
      <c r="AU21" s="2">
        <f>2.5^($T$2*AU16+$U$2)/((AU17/2)^2*PI()*2^(AU19/60))</f>
        <v>33.571553765499601</v>
      </c>
      <c r="AV21" s="2">
        <f>2.5^($T$2*AU16+$U$2+$U$3)/((AU17/2)^2*PI()*2^(AU19/60))</f>
        <v>62.494177492168774</v>
      </c>
      <c r="AW21" s="3">
        <f>2.5^($T$2*AU16+$U$2-$U$3)/((AU17/2)^2*PI()*2^(AU19/60))</f>
        <v>18.034467648943238</v>
      </c>
    </row>
    <row r="22" spans="1:49" ht="18" x14ac:dyDescent="0.2">
      <c r="A22">
        <v>19</v>
      </c>
      <c r="B22" t="s">
        <v>57</v>
      </c>
      <c r="C22" s="1" t="s">
        <v>283</v>
      </c>
      <c r="D22">
        <v>15.9</v>
      </c>
      <c r="E22">
        <v>49491</v>
      </c>
      <c r="F22" t="s">
        <v>310</v>
      </c>
      <c r="G22">
        <v>17.05</v>
      </c>
      <c r="H22" t="s">
        <v>311</v>
      </c>
      <c r="I22">
        <v>10.220000000000001</v>
      </c>
      <c r="J22">
        <v>9.3000000000000007</v>
      </c>
      <c r="K22">
        <v>31.2</v>
      </c>
      <c r="L22">
        <v>25</v>
      </c>
      <c r="M22">
        <v>430</v>
      </c>
      <c r="O22">
        <f t="shared" si="0"/>
        <v>2200422.7595388968</v>
      </c>
      <c r="Q22">
        <f t="shared" si="1"/>
        <v>9.3000000000000007</v>
      </c>
      <c r="R22">
        <f t="shared" si="2"/>
        <v>15.938347464699717</v>
      </c>
      <c r="T22">
        <f t="shared" si="3"/>
        <v>15.48590869347475</v>
      </c>
      <c r="U22">
        <f t="shared" si="4"/>
        <v>0.20470084170755834</v>
      </c>
      <c r="W22">
        <f t="shared" si="5"/>
        <v>9.3000000000000007</v>
      </c>
      <c r="X22">
        <f t="shared" si="6"/>
        <v>15.938347464699717</v>
      </c>
      <c r="Y22">
        <f t="shared" si="7"/>
        <v>15.48590869347475</v>
      </c>
      <c r="Z22">
        <f t="shared" si="8"/>
        <v>16.164071504026605</v>
      </c>
      <c r="AA22">
        <f t="shared" si="9"/>
        <v>14.807745882922895</v>
      </c>
      <c r="AB22">
        <f t="shared" si="10"/>
        <v>16.842234314578462</v>
      </c>
      <c r="AC22">
        <f t="shared" si="11"/>
        <v>14.129583072371037</v>
      </c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</row>
    <row r="23" spans="1:49" ht="18" x14ac:dyDescent="0.2">
      <c r="A23">
        <v>20</v>
      </c>
      <c r="B23" t="s">
        <v>57</v>
      </c>
      <c r="C23" s="1" t="s">
        <v>320</v>
      </c>
      <c r="D23">
        <v>11.1</v>
      </c>
      <c r="E23">
        <v>33753</v>
      </c>
      <c r="F23" t="s">
        <v>321</v>
      </c>
      <c r="G23">
        <v>17.27</v>
      </c>
      <c r="H23" t="s">
        <v>322</v>
      </c>
      <c r="I23">
        <v>13.15</v>
      </c>
      <c r="J23">
        <v>12.63</v>
      </c>
      <c r="K23">
        <v>165</v>
      </c>
      <c r="L23">
        <v>25</v>
      </c>
      <c r="M23">
        <v>455</v>
      </c>
      <c r="O23">
        <f t="shared" si="0"/>
        <v>15533332.668273352</v>
      </c>
      <c r="Q23">
        <f t="shared" si="1"/>
        <v>12.63</v>
      </c>
      <c r="R23">
        <f t="shared" si="2"/>
        <v>18.071228041065588</v>
      </c>
      <c r="T23">
        <f t="shared" si="3"/>
        <v>17.763599277066731</v>
      </c>
      <c r="U23">
        <f t="shared" si="4"/>
        <v>9.4635456439464097E-2</v>
      </c>
      <c r="W23">
        <f t="shared" si="5"/>
        <v>12.63</v>
      </c>
      <c r="X23">
        <f t="shared" si="6"/>
        <v>18.071228041065588</v>
      </c>
      <c r="Y23">
        <f t="shared" si="7"/>
        <v>17.763599277066731</v>
      </c>
      <c r="Z23">
        <f t="shared" si="8"/>
        <v>18.441762087618589</v>
      </c>
      <c r="AA23">
        <f t="shared" si="9"/>
        <v>17.085436466514874</v>
      </c>
      <c r="AB23">
        <f t="shared" si="10"/>
        <v>19.119924898170442</v>
      </c>
      <c r="AC23">
        <f t="shared" si="11"/>
        <v>16.407273655963021</v>
      </c>
      <c r="AJ23" s="12" t="s">
        <v>2535</v>
      </c>
      <c r="AK23" s="15">
        <v>100</v>
      </c>
      <c r="AL23" s="5"/>
      <c r="AM23" s="6"/>
      <c r="AN23" s="9"/>
      <c r="AO23" s="12" t="s">
        <v>2535</v>
      </c>
      <c r="AP23" s="15">
        <v>100</v>
      </c>
      <c r="AQ23" s="5"/>
      <c r="AR23" s="6"/>
      <c r="AS23" s="9"/>
      <c r="AT23" s="12" t="s">
        <v>2535</v>
      </c>
      <c r="AU23" s="15">
        <v>100</v>
      </c>
      <c r="AV23" s="5"/>
      <c r="AW23" s="6"/>
    </row>
    <row r="24" spans="1:49" ht="18" x14ac:dyDescent="0.2">
      <c r="A24">
        <v>21</v>
      </c>
      <c r="B24" t="s">
        <v>57</v>
      </c>
      <c r="C24" s="1" t="s">
        <v>320</v>
      </c>
      <c r="D24">
        <v>11.7</v>
      </c>
      <c r="E24">
        <v>1086</v>
      </c>
      <c r="F24" t="s">
        <v>333</v>
      </c>
      <c r="G24">
        <v>13.93</v>
      </c>
      <c r="H24" t="s">
        <v>334</v>
      </c>
      <c r="I24">
        <v>11.93</v>
      </c>
      <c r="J24">
        <v>11.34</v>
      </c>
      <c r="K24">
        <v>90.3</v>
      </c>
      <c r="L24">
        <v>20</v>
      </c>
      <c r="M24">
        <v>400</v>
      </c>
      <c r="O24">
        <f t="shared" si="0"/>
        <v>2882068.2478701416</v>
      </c>
      <c r="Q24">
        <f t="shared" si="1"/>
        <v>11.34</v>
      </c>
      <c r="R24">
        <f t="shared" si="2"/>
        <v>16.232859526550598</v>
      </c>
      <c r="T24">
        <f t="shared" si="3"/>
        <v>16.881250672612182</v>
      </c>
      <c r="U24">
        <f t="shared" si="4"/>
        <v>0.42041107829105478</v>
      </c>
      <c r="W24">
        <f t="shared" si="5"/>
        <v>11.34</v>
      </c>
      <c r="X24">
        <f t="shared" si="6"/>
        <v>16.232859526550598</v>
      </c>
      <c r="Y24">
        <f t="shared" si="7"/>
        <v>16.881250672612182</v>
      </c>
      <c r="Z24">
        <f t="shared" si="8"/>
        <v>17.55941348316404</v>
      </c>
      <c r="AA24">
        <f t="shared" si="9"/>
        <v>16.203087862060325</v>
      </c>
      <c r="AB24">
        <f t="shared" si="10"/>
        <v>18.237576293715893</v>
      </c>
      <c r="AC24">
        <f t="shared" si="11"/>
        <v>15.52492505150847</v>
      </c>
      <c r="AJ24" s="13"/>
      <c r="AK24" s="7" t="s">
        <v>2532</v>
      </c>
      <c r="AL24" s="7" t="s">
        <v>2533</v>
      </c>
      <c r="AM24" s="8" t="s">
        <v>2534</v>
      </c>
      <c r="AN24" s="9"/>
      <c r="AO24" s="13"/>
      <c r="AP24" s="7" t="s">
        <v>2532</v>
      </c>
      <c r="AQ24" s="7" t="s">
        <v>2533</v>
      </c>
      <c r="AR24" s="8" t="s">
        <v>2534</v>
      </c>
      <c r="AS24" s="9"/>
      <c r="AT24" s="13"/>
      <c r="AU24" s="7" t="s">
        <v>2532</v>
      </c>
      <c r="AV24" s="7" t="s">
        <v>2533</v>
      </c>
      <c r="AW24" s="8" t="s">
        <v>2534</v>
      </c>
    </row>
    <row r="25" spans="1:49" ht="18" x14ac:dyDescent="0.2">
      <c r="A25">
        <v>22</v>
      </c>
      <c r="B25" t="s">
        <v>57</v>
      </c>
      <c r="C25" s="1" t="s">
        <v>320</v>
      </c>
      <c r="D25">
        <v>11.7</v>
      </c>
      <c r="E25">
        <v>1086</v>
      </c>
      <c r="F25" t="s">
        <v>333</v>
      </c>
      <c r="G25">
        <v>13.93</v>
      </c>
      <c r="H25" t="s">
        <v>334</v>
      </c>
      <c r="I25">
        <v>11.93</v>
      </c>
      <c r="J25">
        <v>11.34</v>
      </c>
      <c r="K25">
        <v>90.3</v>
      </c>
      <c r="L25">
        <v>25</v>
      </c>
      <c r="M25">
        <v>420</v>
      </c>
      <c r="O25">
        <f t="shared" si="0"/>
        <v>5673716.3323831661</v>
      </c>
      <c r="Q25">
        <f t="shared" si="1"/>
        <v>11.34</v>
      </c>
      <c r="R25">
        <f t="shared" si="2"/>
        <v>16.972074864273882</v>
      </c>
      <c r="T25">
        <f t="shared" si="3"/>
        <v>16.881250672612182</v>
      </c>
      <c r="U25">
        <f t="shared" si="4"/>
        <v>8.2490337910011095E-3</v>
      </c>
      <c r="W25">
        <f t="shared" si="5"/>
        <v>11.34</v>
      </c>
      <c r="X25">
        <f t="shared" si="6"/>
        <v>16.972074864273882</v>
      </c>
      <c r="Y25">
        <f t="shared" si="7"/>
        <v>16.881250672612182</v>
      </c>
      <c r="Z25">
        <f t="shared" si="8"/>
        <v>17.55941348316404</v>
      </c>
      <c r="AA25">
        <f t="shared" si="9"/>
        <v>16.203087862060325</v>
      </c>
      <c r="AB25">
        <f t="shared" si="10"/>
        <v>18.237576293715893</v>
      </c>
      <c r="AC25">
        <f t="shared" si="11"/>
        <v>15.52492505150847</v>
      </c>
      <c r="AJ25" s="14" t="s">
        <v>2531</v>
      </c>
      <c r="AK25" s="2">
        <f>LOG(2.5^($T$2*AK16+$U$2)/($AK$12*(AK17/2)^2*PI()),2)*60</f>
        <v>521.46598534765042</v>
      </c>
      <c r="AL25" s="2">
        <f>LOG(2.5^($T$2*AK16+$U$2+$U$3)/(AK$12*(AK17/2)^2*PI()),2)*60</f>
        <v>575.25493367822696</v>
      </c>
      <c r="AM25" s="3">
        <f>LOG(2.5^($T$2*AK16+$U$2-$U$3)/(AK23*(AK17/2)^2*PI()),2)*60</f>
        <v>467.6770370170741</v>
      </c>
      <c r="AN25" s="9"/>
      <c r="AO25" s="14" t="s">
        <v>2531</v>
      </c>
      <c r="AP25" s="2">
        <f>LOG(2.5^($T$2*AP16+$U$2)/($AK$12*(AP17/2)^2*PI()),2)*60</f>
        <v>424.15004427445245</v>
      </c>
      <c r="AQ25" s="2">
        <f>LOG(2.5^($T$2*AP16+$U$2+$U$3)/(AP$12*(AP17/2)^2*PI()),2)*60</f>
        <v>477.93899260502894</v>
      </c>
      <c r="AR25" s="3">
        <f>LOG(2.5^($T$2*AP16+$U$2-$U$3)/(AP23*(AP17/2)^2*PI()),2)*60</f>
        <v>370.36109594387614</v>
      </c>
      <c r="AS25" s="9"/>
      <c r="AT25" s="14" t="s">
        <v>2531</v>
      </c>
      <c r="AU25" s="2">
        <f>LOG(2.5^($T$2*AU16+$U$2)/($AK$12*(AU17/2)^2*PI()),2)*60</f>
        <v>385.51867288796899</v>
      </c>
      <c r="AV25" s="2">
        <f>LOG(2.5^($T$2*AU16+$U$2+$U$3)/(AU$12*(AU17/2)^2*PI()),2)*60</f>
        <v>439.30762121854553</v>
      </c>
      <c r="AW25" s="3">
        <f>LOG(2.5^($T$2*AU16+$U$2-$U$3)/(AU23*(AU17/2)^2*PI()),2)*60</f>
        <v>331.72972455739273</v>
      </c>
    </row>
    <row r="26" spans="1:49" ht="18" x14ac:dyDescent="0.2">
      <c r="A26">
        <v>23</v>
      </c>
      <c r="B26" t="s">
        <v>57</v>
      </c>
      <c r="C26" s="1" t="s">
        <v>320</v>
      </c>
      <c r="D26">
        <v>14.2</v>
      </c>
      <c r="E26">
        <v>374</v>
      </c>
      <c r="F26" t="s">
        <v>371</v>
      </c>
      <c r="G26">
        <v>13.21</v>
      </c>
      <c r="H26" t="s">
        <v>372</v>
      </c>
      <c r="I26">
        <v>13.41</v>
      </c>
      <c r="J26">
        <v>12.9</v>
      </c>
      <c r="K26">
        <v>34.4</v>
      </c>
      <c r="L26">
        <v>35</v>
      </c>
      <c r="M26">
        <v>500</v>
      </c>
      <c r="O26">
        <f t="shared" si="0"/>
        <v>10674995.726530824</v>
      </c>
      <c r="Q26">
        <f t="shared" si="1"/>
        <v>12.9</v>
      </c>
      <c r="R26">
        <f t="shared" si="2"/>
        <v>17.661877561123863</v>
      </c>
      <c r="T26">
        <f t="shared" si="3"/>
        <v>17.94827689195257</v>
      </c>
      <c r="U26">
        <f t="shared" si="4"/>
        <v>8.2024576699131643E-2</v>
      </c>
      <c r="W26">
        <f t="shared" si="5"/>
        <v>12.9</v>
      </c>
      <c r="X26">
        <f t="shared" si="6"/>
        <v>17.661877561123863</v>
      </c>
      <c r="Y26">
        <f t="shared" si="7"/>
        <v>17.94827689195257</v>
      </c>
      <c r="Z26">
        <f t="shared" si="8"/>
        <v>18.626439702504427</v>
      </c>
      <c r="AA26">
        <f t="shared" si="9"/>
        <v>17.270114081400713</v>
      </c>
      <c r="AB26">
        <f t="shared" si="10"/>
        <v>19.304602513056281</v>
      </c>
      <c r="AC26">
        <f t="shared" si="11"/>
        <v>16.59195127084886</v>
      </c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</row>
    <row r="27" spans="1:49" ht="18" x14ac:dyDescent="0.2">
      <c r="A27">
        <v>24</v>
      </c>
      <c r="B27" t="s">
        <v>57</v>
      </c>
      <c r="C27" s="1" t="s">
        <v>320</v>
      </c>
      <c r="D27">
        <v>16.7</v>
      </c>
      <c r="E27">
        <v>29769</v>
      </c>
      <c r="F27" t="s">
        <v>385</v>
      </c>
      <c r="G27">
        <v>17.079999999999998</v>
      </c>
      <c r="H27" t="s">
        <v>386</v>
      </c>
      <c r="I27">
        <v>13.28</v>
      </c>
      <c r="J27">
        <v>12.88</v>
      </c>
      <c r="K27">
        <v>50.4</v>
      </c>
      <c r="L27">
        <v>35</v>
      </c>
      <c r="M27">
        <v>480</v>
      </c>
      <c r="O27">
        <f t="shared" si="0"/>
        <v>12413563.547688564</v>
      </c>
      <c r="Q27">
        <f t="shared" si="1"/>
        <v>12.88</v>
      </c>
      <c r="R27">
        <f t="shared" si="2"/>
        <v>17.826547512769782</v>
      </c>
      <c r="T27">
        <f t="shared" si="3"/>
        <v>17.934597068627696</v>
      </c>
      <c r="U27">
        <f t="shared" si="4"/>
        <v>1.1674706521092426E-2</v>
      </c>
      <c r="W27">
        <f t="shared" si="5"/>
        <v>12.88</v>
      </c>
      <c r="X27">
        <f t="shared" si="6"/>
        <v>17.826547512769782</v>
      </c>
      <c r="Y27">
        <f t="shared" si="7"/>
        <v>17.934597068627696</v>
      </c>
      <c r="Z27">
        <f t="shared" si="8"/>
        <v>18.612759879179553</v>
      </c>
      <c r="AA27">
        <f t="shared" si="9"/>
        <v>17.256434258075839</v>
      </c>
      <c r="AB27">
        <f t="shared" si="10"/>
        <v>19.290922689731406</v>
      </c>
      <c r="AC27">
        <f t="shared" si="11"/>
        <v>16.578271447523985</v>
      </c>
      <c r="AJ27" s="9" t="s">
        <v>2529</v>
      </c>
      <c r="AK27" s="10">
        <v>12</v>
      </c>
      <c r="AL27" s="9"/>
      <c r="AM27" s="9"/>
      <c r="AN27" s="9"/>
      <c r="AO27" s="9" t="s">
        <v>2529</v>
      </c>
      <c r="AP27" s="10">
        <v>12</v>
      </c>
      <c r="AQ27" s="9"/>
      <c r="AR27" s="9"/>
      <c r="AS27" s="9"/>
      <c r="AT27" s="9" t="s">
        <v>2529</v>
      </c>
      <c r="AU27" s="10">
        <v>12</v>
      </c>
      <c r="AV27" s="9"/>
      <c r="AW27" s="9"/>
    </row>
    <row r="28" spans="1:49" ht="18.75" customHeight="1" x14ac:dyDescent="0.2">
      <c r="A28">
        <v>25</v>
      </c>
      <c r="B28" t="s">
        <v>57</v>
      </c>
      <c r="C28" s="1" t="s">
        <v>320</v>
      </c>
      <c r="D28">
        <v>20</v>
      </c>
      <c r="E28">
        <v>17855</v>
      </c>
      <c r="F28" t="s">
        <v>399</v>
      </c>
      <c r="G28">
        <v>18.8</v>
      </c>
      <c r="H28" t="s">
        <v>400</v>
      </c>
      <c r="I28">
        <v>13.01</v>
      </c>
      <c r="J28">
        <v>12.45</v>
      </c>
      <c r="K28">
        <v>202</v>
      </c>
      <c r="L28">
        <v>40</v>
      </c>
      <c r="M28">
        <v>340</v>
      </c>
      <c r="O28">
        <f t="shared" si="0"/>
        <v>12894303.12446885</v>
      </c>
      <c r="Q28">
        <f t="shared" si="1"/>
        <v>12.45</v>
      </c>
      <c r="R28">
        <f t="shared" si="2"/>
        <v>17.868014576600793</v>
      </c>
      <c r="T28">
        <f t="shared" si="3"/>
        <v>17.640480867142841</v>
      </c>
      <c r="U28">
        <f t="shared" si="4"/>
        <v>5.1771588939695377E-2</v>
      </c>
      <c r="W28">
        <f t="shared" si="5"/>
        <v>12.45</v>
      </c>
      <c r="X28">
        <f t="shared" si="6"/>
        <v>17.868014576600793</v>
      </c>
      <c r="Y28">
        <f t="shared" si="7"/>
        <v>17.640480867142841</v>
      </c>
      <c r="Z28">
        <f t="shared" si="8"/>
        <v>18.318643677694698</v>
      </c>
      <c r="AA28">
        <f t="shared" si="9"/>
        <v>16.962318056590984</v>
      </c>
      <c r="AB28">
        <f t="shared" si="10"/>
        <v>18.996806488246552</v>
      </c>
      <c r="AC28">
        <f t="shared" si="11"/>
        <v>16.284155246039131</v>
      </c>
      <c r="AJ28" s="9" t="s">
        <v>2530</v>
      </c>
      <c r="AK28" s="11">
        <v>11.4</v>
      </c>
      <c r="AL28" s="9"/>
      <c r="AM28" s="9"/>
      <c r="AN28" s="9"/>
      <c r="AO28" s="9" t="s">
        <v>2530</v>
      </c>
      <c r="AP28" s="11">
        <v>20</v>
      </c>
      <c r="AQ28" s="9"/>
      <c r="AR28" s="9"/>
      <c r="AS28" s="9"/>
      <c r="AT28" s="9" t="s">
        <v>2530</v>
      </c>
      <c r="AU28" s="11">
        <v>25</v>
      </c>
      <c r="AV28" s="9"/>
      <c r="AW28" s="9"/>
    </row>
    <row r="29" spans="1:49" ht="7.5" customHeight="1" x14ac:dyDescent="0.2">
      <c r="A29">
        <v>26</v>
      </c>
      <c r="B29" t="s">
        <v>57</v>
      </c>
      <c r="C29" s="1" t="s">
        <v>320</v>
      </c>
      <c r="D29">
        <v>20</v>
      </c>
      <c r="E29">
        <v>17855</v>
      </c>
      <c r="F29" t="s">
        <v>399</v>
      </c>
      <c r="G29">
        <v>18.8</v>
      </c>
      <c r="H29" t="s">
        <v>400</v>
      </c>
      <c r="I29">
        <v>13.01</v>
      </c>
      <c r="J29">
        <v>12.45</v>
      </c>
      <c r="K29">
        <v>165</v>
      </c>
      <c r="L29">
        <v>25</v>
      </c>
      <c r="M29">
        <v>460</v>
      </c>
      <c r="O29">
        <f t="shared" si="0"/>
        <v>16456992.694441218</v>
      </c>
      <c r="Q29">
        <f t="shared" si="1"/>
        <v>12.45</v>
      </c>
      <c r="R29">
        <f t="shared" si="2"/>
        <v>18.134267274179425</v>
      </c>
      <c r="T29">
        <f t="shared" si="3"/>
        <v>17.640480867142841</v>
      </c>
      <c r="U29">
        <f t="shared" si="4"/>
        <v>0.24382501577409907</v>
      </c>
      <c r="W29">
        <f t="shared" si="5"/>
        <v>12.45</v>
      </c>
      <c r="X29">
        <f t="shared" si="6"/>
        <v>18.134267274179425</v>
      </c>
      <c r="Y29">
        <f t="shared" si="7"/>
        <v>17.640480867142841</v>
      </c>
      <c r="Z29">
        <f t="shared" si="8"/>
        <v>18.318643677694698</v>
      </c>
      <c r="AA29">
        <f t="shared" si="9"/>
        <v>16.962318056590984</v>
      </c>
      <c r="AB29">
        <f t="shared" si="10"/>
        <v>18.996806488246552</v>
      </c>
      <c r="AC29">
        <f t="shared" si="11"/>
        <v>16.284155246039131</v>
      </c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</row>
    <row r="30" spans="1:49" ht="18" x14ac:dyDescent="0.2">
      <c r="A30">
        <v>27</v>
      </c>
      <c r="B30" t="s">
        <v>57</v>
      </c>
      <c r="C30" s="1" t="s">
        <v>320</v>
      </c>
      <c r="D30">
        <v>20.7</v>
      </c>
      <c r="E30">
        <v>85875</v>
      </c>
      <c r="F30" t="s">
        <v>429</v>
      </c>
      <c r="G30">
        <v>18.489999999999998</v>
      </c>
      <c r="H30" t="s">
        <v>430</v>
      </c>
      <c r="I30">
        <v>13.1</v>
      </c>
      <c r="J30">
        <v>12.67</v>
      </c>
      <c r="K30">
        <v>144</v>
      </c>
      <c r="L30">
        <v>40</v>
      </c>
      <c r="M30">
        <v>380</v>
      </c>
      <c r="O30">
        <f t="shared" si="0"/>
        <v>14591356.284959059</v>
      </c>
      <c r="Q30">
        <f t="shared" si="1"/>
        <v>12.67</v>
      </c>
      <c r="R30">
        <f t="shared" si="2"/>
        <v>18.00295397765224</v>
      </c>
      <c r="T30">
        <f t="shared" si="3"/>
        <v>17.790958923716488</v>
      </c>
      <c r="U30">
        <f t="shared" si="4"/>
        <v>4.4941902893222314E-2</v>
      </c>
      <c r="W30">
        <f t="shared" si="5"/>
        <v>12.67</v>
      </c>
      <c r="X30">
        <f t="shared" si="6"/>
        <v>18.00295397765224</v>
      </c>
      <c r="Y30">
        <f t="shared" si="7"/>
        <v>17.790958923716488</v>
      </c>
      <c r="Z30">
        <f t="shared" si="8"/>
        <v>18.469121734268345</v>
      </c>
      <c r="AA30">
        <f t="shared" si="9"/>
        <v>17.112796113164631</v>
      </c>
      <c r="AB30">
        <f t="shared" si="10"/>
        <v>19.147284544820199</v>
      </c>
      <c r="AC30">
        <f t="shared" si="11"/>
        <v>16.434633302612777</v>
      </c>
      <c r="AJ30" s="12" t="s">
        <v>2531</v>
      </c>
      <c r="AK30" s="4">
        <v>480</v>
      </c>
      <c r="AL30" s="5"/>
      <c r="AM30" s="6"/>
      <c r="AN30" s="9"/>
      <c r="AO30" s="12" t="s">
        <v>2531</v>
      </c>
      <c r="AP30" s="4">
        <v>480</v>
      </c>
      <c r="AQ30" s="5"/>
      <c r="AR30" s="6"/>
      <c r="AS30" s="9"/>
      <c r="AT30" s="12" t="s">
        <v>2531</v>
      </c>
      <c r="AU30" s="4">
        <v>480</v>
      </c>
      <c r="AV30" s="5"/>
      <c r="AW30" s="6"/>
    </row>
    <row r="31" spans="1:49" ht="18" x14ac:dyDescent="0.2">
      <c r="A31">
        <v>28</v>
      </c>
      <c r="B31" t="s">
        <v>57</v>
      </c>
      <c r="C31" s="1" t="s">
        <v>320</v>
      </c>
      <c r="D31">
        <v>20.7</v>
      </c>
      <c r="E31">
        <v>85875</v>
      </c>
      <c r="F31" t="s">
        <v>429</v>
      </c>
      <c r="G31">
        <v>18.510000000000002</v>
      </c>
      <c r="H31" t="s">
        <v>430</v>
      </c>
      <c r="I31">
        <v>13.1</v>
      </c>
      <c r="J31">
        <v>12.67</v>
      </c>
      <c r="K31">
        <v>144</v>
      </c>
      <c r="L31">
        <v>25</v>
      </c>
      <c r="M31">
        <v>460</v>
      </c>
      <c r="O31">
        <f t="shared" si="0"/>
        <v>14362466.351512335</v>
      </c>
      <c r="Q31">
        <f t="shared" si="1"/>
        <v>12.67</v>
      </c>
      <c r="R31">
        <f t="shared" si="2"/>
        <v>17.985698518009492</v>
      </c>
      <c r="T31">
        <f t="shared" si="3"/>
        <v>17.790958923716488</v>
      </c>
      <c r="U31">
        <f t="shared" si="4"/>
        <v>3.7923509585403935E-2</v>
      </c>
      <c r="W31">
        <f t="shared" si="5"/>
        <v>12.67</v>
      </c>
      <c r="X31">
        <f t="shared" si="6"/>
        <v>17.985698518009492</v>
      </c>
      <c r="Y31">
        <f t="shared" si="7"/>
        <v>17.790958923716488</v>
      </c>
      <c r="Z31">
        <f t="shared" si="8"/>
        <v>18.469121734268345</v>
      </c>
      <c r="AA31">
        <f t="shared" si="9"/>
        <v>17.112796113164631</v>
      </c>
      <c r="AB31">
        <f t="shared" si="10"/>
        <v>19.147284544820199</v>
      </c>
      <c r="AC31">
        <f t="shared" si="11"/>
        <v>16.434633302612777</v>
      </c>
      <c r="AJ31" s="13"/>
      <c r="AK31" s="7" t="s">
        <v>2532</v>
      </c>
      <c r="AL31" s="7" t="s">
        <v>2533</v>
      </c>
      <c r="AM31" s="8" t="s">
        <v>2534</v>
      </c>
      <c r="AN31" s="9"/>
      <c r="AO31" s="13"/>
      <c r="AP31" s="7" t="s">
        <v>2532</v>
      </c>
      <c r="AQ31" s="7" t="s">
        <v>2533</v>
      </c>
      <c r="AR31" s="8" t="s">
        <v>2534</v>
      </c>
      <c r="AS31" s="9"/>
      <c r="AT31" s="13"/>
      <c r="AU31" s="7" t="s">
        <v>2532</v>
      </c>
      <c r="AV31" s="7" t="s">
        <v>2533</v>
      </c>
      <c r="AW31" s="8" t="s">
        <v>2534</v>
      </c>
    </row>
    <row r="32" spans="1:49" ht="18" x14ac:dyDescent="0.2">
      <c r="A32">
        <v>29</v>
      </c>
      <c r="B32" t="s">
        <v>57</v>
      </c>
      <c r="C32" s="1" t="s">
        <v>455</v>
      </c>
      <c r="D32">
        <v>13.3</v>
      </c>
      <c r="E32">
        <v>709</v>
      </c>
      <c r="F32" t="s">
        <v>456</v>
      </c>
      <c r="G32">
        <v>13.65</v>
      </c>
      <c r="H32" t="s">
        <v>457</v>
      </c>
      <c r="I32">
        <v>13.89</v>
      </c>
      <c r="J32">
        <v>13.21</v>
      </c>
      <c r="K32">
        <v>253</v>
      </c>
      <c r="L32">
        <v>40</v>
      </c>
      <c r="M32">
        <v>290</v>
      </c>
      <c r="O32">
        <f t="shared" si="0"/>
        <v>9063766.2669384964</v>
      </c>
      <c r="Q32">
        <f t="shared" si="1"/>
        <v>13.21</v>
      </c>
      <c r="R32">
        <f t="shared" si="2"/>
        <v>17.483310413524393</v>
      </c>
      <c r="T32">
        <f t="shared" si="3"/>
        <v>18.160314153488159</v>
      </c>
      <c r="U32">
        <f t="shared" si="4"/>
        <v>0.45833406392492626</v>
      </c>
      <c r="W32">
        <f t="shared" si="5"/>
        <v>13.21</v>
      </c>
      <c r="X32">
        <f t="shared" si="6"/>
        <v>17.483310413524393</v>
      </c>
      <c r="Y32">
        <f t="shared" si="7"/>
        <v>18.160314153488159</v>
      </c>
      <c r="Z32">
        <f t="shared" si="8"/>
        <v>18.838476964040016</v>
      </c>
      <c r="AA32">
        <f t="shared" si="9"/>
        <v>17.482151342936302</v>
      </c>
      <c r="AB32">
        <f t="shared" si="10"/>
        <v>19.516639774591869</v>
      </c>
      <c r="AC32">
        <f t="shared" si="11"/>
        <v>16.803988532384448</v>
      </c>
      <c r="AJ32" s="14" t="s">
        <v>2535</v>
      </c>
      <c r="AK32" s="2">
        <f>2.5^($T$2*AK27+$U$2)/((AK28/2)^2*PI()*2^(AK30/60))</f>
        <v>302.15459776328709</v>
      </c>
      <c r="AL32" s="2">
        <f>2.5^($T$2*AK27+$U$2+$U$3)/((AK28/2)^2*PI()*2^(AK30/60))</f>
        <v>562.46735538642474</v>
      </c>
      <c r="AM32" s="3">
        <f>2.5^($T$2*AK27+$U$2-$U$3)/((AK28/2)^2*PI()*2^(AK30/60))</f>
        <v>162.31591055941541</v>
      </c>
      <c r="AN32" s="9"/>
      <c r="AO32" s="14" t="s">
        <v>2535</v>
      </c>
      <c r="AP32" s="2">
        <f>2.5^($T$2*AP27+$U$2)/((AP28/2)^2*PI()*2^(AP30/60))</f>
        <v>98.170028813291978</v>
      </c>
      <c r="AQ32" s="2">
        <f>2.5^($T$2*AP27+$U$2+$U$3)/((AP28/2)^2*PI()*2^(AP30/60))</f>
        <v>182.74564376504938</v>
      </c>
      <c r="AR32" s="3">
        <f>2.5^($T$2*AP27+$U$2-$U$3)/((AP28/2)^2*PI()*2^(AP30/60))</f>
        <v>52.736439340754067</v>
      </c>
      <c r="AS32" s="9"/>
      <c r="AT32" s="14" t="s">
        <v>2535</v>
      </c>
      <c r="AU32" s="2">
        <f>2.5^($T$2*AU27+$U$2)/((AU28/2)^2*PI()*2^(AU30/60))</f>
        <v>62.828818440506872</v>
      </c>
      <c r="AV32" s="2">
        <f>2.5^($T$2*AU27+$U$2+$U$3)/((AU28/2)^2*PI()*2^(AU30/60))</f>
        <v>116.95721200963162</v>
      </c>
      <c r="AW32" s="3">
        <f>2.5^($T$2*AU27+$U$2-$U$3)/((AU28/2)^2*PI()*2^(AU30/60))</f>
        <v>33.751321178082605</v>
      </c>
    </row>
    <row r="33" spans="1:49" ht="18" x14ac:dyDescent="0.2">
      <c r="A33">
        <v>30</v>
      </c>
      <c r="B33" t="s">
        <v>57</v>
      </c>
      <c r="C33" s="1" t="s">
        <v>455</v>
      </c>
      <c r="D33">
        <v>13.3</v>
      </c>
      <c r="E33">
        <v>709</v>
      </c>
      <c r="F33" t="s">
        <v>456</v>
      </c>
      <c r="G33">
        <v>13.66</v>
      </c>
      <c r="H33" t="s">
        <v>457</v>
      </c>
      <c r="I33">
        <v>13.89</v>
      </c>
      <c r="J33">
        <v>13.21</v>
      </c>
      <c r="K33">
        <v>327</v>
      </c>
      <c r="L33">
        <v>25</v>
      </c>
      <c r="M33">
        <v>425</v>
      </c>
      <c r="O33">
        <f t="shared" si="0"/>
        <v>21767745.63988591</v>
      </c>
      <c r="Q33">
        <f t="shared" si="1"/>
        <v>13.21</v>
      </c>
      <c r="R33">
        <f t="shared" si="2"/>
        <v>18.439496642917</v>
      </c>
      <c r="T33">
        <f t="shared" si="3"/>
        <v>18.160314153488159</v>
      </c>
      <c r="U33">
        <f t="shared" si="4"/>
        <v>7.7942862403684948E-2</v>
      </c>
      <c r="W33">
        <f t="shared" si="5"/>
        <v>13.21</v>
      </c>
      <c r="X33">
        <f t="shared" si="6"/>
        <v>18.439496642917</v>
      </c>
      <c r="Y33">
        <f t="shared" si="7"/>
        <v>18.160314153488159</v>
      </c>
      <c r="Z33">
        <f t="shared" si="8"/>
        <v>18.838476964040016</v>
      </c>
      <c r="AA33">
        <f t="shared" si="9"/>
        <v>17.482151342936302</v>
      </c>
      <c r="AB33">
        <f t="shared" si="10"/>
        <v>19.516639774591869</v>
      </c>
      <c r="AC33">
        <f t="shared" si="11"/>
        <v>16.803988532384448</v>
      </c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</row>
    <row r="34" spans="1:49" ht="18" x14ac:dyDescent="0.2">
      <c r="A34">
        <v>31</v>
      </c>
      <c r="B34" t="s">
        <v>57</v>
      </c>
      <c r="C34" s="1" t="s">
        <v>487</v>
      </c>
      <c r="D34">
        <v>19.8</v>
      </c>
      <c r="E34">
        <v>4839</v>
      </c>
      <c r="F34" t="s">
        <v>488</v>
      </c>
      <c r="G34">
        <v>16.62</v>
      </c>
      <c r="H34" t="s">
        <v>489</v>
      </c>
      <c r="I34">
        <v>11.52</v>
      </c>
      <c r="J34">
        <v>11.28</v>
      </c>
      <c r="K34">
        <v>50.2</v>
      </c>
      <c r="L34">
        <v>25</v>
      </c>
      <c r="M34">
        <v>499</v>
      </c>
      <c r="O34">
        <f t="shared" si="0"/>
        <v>7856692.331109467</v>
      </c>
      <c r="Q34">
        <f t="shared" si="1"/>
        <v>11.28</v>
      </c>
      <c r="R34">
        <f t="shared" si="2"/>
        <v>17.32733476453086</v>
      </c>
      <c r="T34">
        <f t="shared" si="3"/>
        <v>16.840211202637551</v>
      </c>
      <c r="U34">
        <f t="shared" si="4"/>
        <v>0.23728936455162464</v>
      </c>
      <c r="W34">
        <f t="shared" si="5"/>
        <v>11.28</v>
      </c>
      <c r="X34">
        <f t="shared" si="6"/>
        <v>17.32733476453086</v>
      </c>
      <c r="Y34">
        <f t="shared" si="7"/>
        <v>16.840211202637551</v>
      </c>
      <c r="Z34">
        <f t="shared" si="8"/>
        <v>17.518374013189408</v>
      </c>
      <c r="AA34">
        <f t="shared" si="9"/>
        <v>16.162048392085694</v>
      </c>
      <c r="AB34">
        <f t="shared" si="10"/>
        <v>18.196536823741262</v>
      </c>
      <c r="AC34">
        <f t="shared" si="11"/>
        <v>15.483885581533839</v>
      </c>
      <c r="AJ34" s="12" t="s">
        <v>2535</v>
      </c>
      <c r="AK34" s="15">
        <v>100</v>
      </c>
      <c r="AL34" s="5"/>
      <c r="AM34" s="6"/>
      <c r="AN34" s="9"/>
      <c r="AO34" s="12" t="s">
        <v>2535</v>
      </c>
      <c r="AP34" s="15">
        <v>100</v>
      </c>
      <c r="AQ34" s="5"/>
      <c r="AR34" s="6"/>
      <c r="AS34" s="9"/>
      <c r="AT34" s="12" t="s">
        <v>2535</v>
      </c>
      <c r="AU34" s="15">
        <v>100</v>
      </c>
      <c r="AV34" s="5"/>
      <c r="AW34" s="6"/>
    </row>
    <row r="35" spans="1:49" ht="18" x14ac:dyDescent="0.2">
      <c r="A35">
        <v>32</v>
      </c>
      <c r="B35" t="s">
        <v>57</v>
      </c>
      <c r="C35" s="1" t="s">
        <v>499</v>
      </c>
      <c r="D35">
        <v>11.4</v>
      </c>
      <c r="E35">
        <v>3694</v>
      </c>
      <c r="F35" t="s">
        <v>500</v>
      </c>
      <c r="G35">
        <v>15.55</v>
      </c>
      <c r="H35" t="s">
        <v>501</v>
      </c>
      <c r="I35">
        <v>13.2</v>
      </c>
      <c r="J35">
        <v>12.83</v>
      </c>
      <c r="K35">
        <v>197</v>
      </c>
      <c r="L35">
        <v>20</v>
      </c>
      <c r="M35">
        <v>417</v>
      </c>
      <c r="O35">
        <f t="shared" si="0"/>
        <v>7651993.082019846</v>
      </c>
      <c r="Q35">
        <f t="shared" si="1"/>
        <v>12.83</v>
      </c>
      <c r="R35">
        <f t="shared" si="2"/>
        <v>17.298523442496229</v>
      </c>
      <c r="T35">
        <f t="shared" si="3"/>
        <v>17.9003975103155</v>
      </c>
      <c r="U35">
        <f t="shared" si="4"/>
        <v>0.36225239351331601</v>
      </c>
      <c r="W35">
        <f t="shared" si="5"/>
        <v>12.83</v>
      </c>
      <c r="X35">
        <f t="shared" si="6"/>
        <v>17.298523442496229</v>
      </c>
      <c r="Y35">
        <f t="shared" si="7"/>
        <v>17.9003975103155</v>
      </c>
      <c r="Z35">
        <f t="shared" si="8"/>
        <v>18.578560320867357</v>
      </c>
      <c r="AA35">
        <f t="shared" si="9"/>
        <v>17.222234699763643</v>
      </c>
      <c r="AB35">
        <f t="shared" si="10"/>
        <v>19.256723131419211</v>
      </c>
      <c r="AC35">
        <f t="shared" si="11"/>
        <v>16.544071889211789</v>
      </c>
      <c r="AJ35" s="13"/>
      <c r="AK35" s="7" t="s">
        <v>2532</v>
      </c>
      <c r="AL35" s="7" t="s">
        <v>2533</v>
      </c>
      <c r="AM35" s="8" t="s">
        <v>2534</v>
      </c>
      <c r="AN35" s="9"/>
      <c r="AO35" s="13"/>
      <c r="AP35" s="7" t="s">
        <v>2532</v>
      </c>
      <c r="AQ35" s="7" t="s">
        <v>2533</v>
      </c>
      <c r="AR35" s="8" t="s">
        <v>2534</v>
      </c>
      <c r="AS35" s="9"/>
      <c r="AT35" s="13"/>
      <c r="AU35" s="7" t="s">
        <v>2532</v>
      </c>
      <c r="AV35" s="7" t="s">
        <v>2533</v>
      </c>
      <c r="AW35" s="8" t="s">
        <v>2534</v>
      </c>
    </row>
    <row r="36" spans="1:49" ht="18" x14ac:dyDescent="0.2">
      <c r="A36">
        <v>33</v>
      </c>
      <c r="B36" t="s">
        <v>57</v>
      </c>
      <c r="C36" s="1" t="s">
        <v>499</v>
      </c>
      <c r="D36">
        <v>11.4</v>
      </c>
      <c r="E36">
        <v>3694</v>
      </c>
      <c r="F36" t="s">
        <v>500</v>
      </c>
      <c r="G36">
        <v>15.55</v>
      </c>
      <c r="H36" t="s">
        <v>501</v>
      </c>
      <c r="I36">
        <v>13.2</v>
      </c>
      <c r="J36">
        <v>12.83</v>
      </c>
      <c r="K36">
        <v>246</v>
      </c>
      <c r="L36">
        <v>25</v>
      </c>
      <c r="M36">
        <v>448</v>
      </c>
      <c r="O36">
        <f t="shared" ref="O36:O67" si="12">IF(AND(K36&lt;&gt;"",L36&lt;&gt;"",M36&lt;&gt;""),K36*(L36/2)^2*PI()*2^(M36/60),"")</f>
        <v>21359724.169910766</v>
      </c>
      <c r="Q36">
        <f t="shared" ref="Q36:Q67" si="13">J36</f>
        <v>12.83</v>
      </c>
      <c r="R36">
        <f t="shared" ref="R36:R67" si="14">LOG(O36,2.5)</f>
        <v>18.418845756585821</v>
      </c>
      <c r="T36">
        <f t="shared" ref="T36:T67" si="15">$Q36*$T$2+$U$2</f>
        <v>17.9003975103155</v>
      </c>
      <c r="U36">
        <f t="shared" ref="U36:U67" si="16">(R36-T36)^2</f>
        <v>0.26878858406077122</v>
      </c>
      <c r="W36">
        <f t="shared" ref="W36:W67" si="17">Q36</f>
        <v>12.83</v>
      </c>
      <c r="X36">
        <f t="shared" ref="X36:X67" si="18">R36</f>
        <v>18.418845756585821</v>
      </c>
      <c r="Y36">
        <f t="shared" ref="Y36:Y67" si="19">$Q36*$T$2+$U$2</f>
        <v>17.9003975103155</v>
      </c>
      <c r="Z36">
        <f t="shared" ref="Z36:Z67" si="20">$Q36*$T$2+$U$2+$U$3</f>
        <v>18.578560320867357</v>
      </c>
      <c r="AA36">
        <f t="shared" ref="AA36:AA67" si="21">$Q36*$T$2+$U$2-$U$3</f>
        <v>17.222234699763643</v>
      </c>
      <c r="AB36">
        <f t="shared" ref="AB36:AB67" si="22">$Q36*$T$2+$U$2+$U$3*2</f>
        <v>19.256723131419211</v>
      </c>
      <c r="AC36">
        <f t="shared" ref="AC36:AC67" si="23">$Q36*$T$2+$U$2-$U$3*2</f>
        <v>16.544071889211789</v>
      </c>
      <c r="AJ36" s="14" t="s">
        <v>2531</v>
      </c>
      <c r="AK36" s="2">
        <f>LOG(2.5^($T$2*AK27+$U$2)/($AK$12*(AK28/2)^2*PI()),2)*60</f>
        <v>575.71721370640057</v>
      </c>
      <c r="AL36" s="2">
        <f>LOG(2.5^($T$2*AK27+$U$2+$U$3)/(AK$12*(AK28/2)^2*PI()),2)*60</f>
        <v>629.50616203697712</v>
      </c>
      <c r="AM36" s="3">
        <f>LOG(2.5^($T$2*AK27+$U$2-$U$3)/(AK34*(AK28/2)^2*PI()),2)*60</f>
        <v>521.92826537582403</v>
      </c>
      <c r="AN36" s="9"/>
      <c r="AO36" s="14" t="s">
        <v>2531</v>
      </c>
      <c r="AP36" s="2">
        <f>LOG(2.5^($T$2*AP27+$U$2)/($AK$12*(AP28/2)^2*PI()),2)*60</f>
        <v>478.40127263320267</v>
      </c>
      <c r="AQ36" s="2">
        <f>LOG(2.5^($T$2*AP27+$U$2+$U$3)/(AP$12*(AP28/2)^2*PI()),2)*60</f>
        <v>532.19022096377921</v>
      </c>
      <c r="AR36" s="3">
        <f>LOG(2.5^($T$2*AP27+$U$2-$U$3)/(AP34*(AP28/2)^2*PI()),2)*60</f>
        <v>424.61232430262606</v>
      </c>
      <c r="AS36" s="9"/>
      <c r="AT36" s="14" t="s">
        <v>2531</v>
      </c>
      <c r="AU36" s="2">
        <f>LOG(2.5^($T$2*AU27+$U$2)/($AK$12*(AU28/2)^2*PI()),2)*60</f>
        <v>439.76990124671914</v>
      </c>
      <c r="AV36" s="2">
        <f>LOG(2.5^($T$2*AU27+$U$2+$U$3)/(AU$12*(AU28/2)^2*PI()),2)*60</f>
        <v>493.55884957729575</v>
      </c>
      <c r="AW36" s="3">
        <f>LOG(2.5^($T$2*AU27+$U$2-$U$3)/(AU34*(AU28/2)^2*PI()),2)*60</f>
        <v>385.9809529161426</v>
      </c>
    </row>
    <row r="37" spans="1:49" x14ac:dyDescent="0.2">
      <c r="A37">
        <v>34</v>
      </c>
      <c r="B37" t="s">
        <v>57</v>
      </c>
      <c r="C37" s="1" t="s">
        <v>499</v>
      </c>
      <c r="D37">
        <v>16.100000000000001</v>
      </c>
      <c r="E37">
        <v>6019</v>
      </c>
      <c r="F37" t="s">
        <v>518</v>
      </c>
      <c r="G37">
        <v>16.22</v>
      </c>
      <c r="H37" t="s">
        <v>519</v>
      </c>
      <c r="I37">
        <v>14.05</v>
      </c>
      <c r="J37">
        <v>13.59</v>
      </c>
      <c r="K37">
        <v>202</v>
      </c>
      <c r="L37">
        <v>20</v>
      </c>
      <c r="M37">
        <v>473</v>
      </c>
      <c r="O37">
        <f t="shared" si="12"/>
        <v>14983768.042685712</v>
      </c>
      <c r="Q37">
        <f t="shared" si="13"/>
        <v>13.59</v>
      </c>
      <c r="R37">
        <f t="shared" si="14"/>
        <v>18.031916582696763</v>
      </c>
      <c r="T37">
        <f t="shared" si="15"/>
        <v>18.420230796660817</v>
      </c>
      <c r="U37">
        <f t="shared" si="16"/>
        <v>0.15078792876652169</v>
      </c>
      <c r="W37">
        <f t="shared" si="17"/>
        <v>13.59</v>
      </c>
      <c r="X37">
        <f t="shared" si="18"/>
        <v>18.031916582696763</v>
      </c>
      <c r="Y37">
        <f t="shared" si="19"/>
        <v>18.420230796660817</v>
      </c>
      <c r="Z37">
        <f t="shared" si="20"/>
        <v>19.098393607212675</v>
      </c>
      <c r="AA37">
        <f t="shared" si="21"/>
        <v>17.74206798610896</v>
      </c>
      <c r="AB37">
        <f t="shared" si="22"/>
        <v>19.776556417764528</v>
      </c>
      <c r="AC37">
        <f t="shared" si="23"/>
        <v>17.063905175557107</v>
      </c>
    </row>
    <row r="38" spans="1:49" x14ac:dyDescent="0.2">
      <c r="A38">
        <v>35</v>
      </c>
      <c r="B38" t="s">
        <v>529</v>
      </c>
      <c r="C38" s="1" t="s">
        <v>530</v>
      </c>
      <c r="D38">
        <v>12.3</v>
      </c>
      <c r="E38">
        <v>2803</v>
      </c>
      <c r="F38" t="s">
        <v>531</v>
      </c>
      <c r="G38">
        <v>15.98</v>
      </c>
      <c r="H38" t="s">
        <v>532</v>
      </c>
      <c r="I38">
        <v>12.97</v>
      </c>
      <c r="J38">
        <v>12.4</v>
      </c>
      <c r="K38">
        <v>112</v>
      </c>
      <c r="L38">
        <v>25</v>
      </c>
      <c r="M38">
        <v>400</v>
      </c>
      <c r="O38">
        <f t="shared" si="12"/>
        <v>5585403.5811436847</v>
      </c>
      <c r="Q38">
        <f t="shared" si="13"/>
        <v>12.4</v>
      </c>
      <c r="R38">
        <f t="shared" si="14"/>
        <v>16.954954043590249</v>
      </c>
      <c r="T38">
        <f t="shared" si="15"/>
        <v>17.606281308830653</v>
      </c>
      <c r="U38">
        <f t="shared" si="16"/>
        <v>0.42422720644554368</v>
      </c>
      <c r="W38">
        <f t="shared" si="17"/>
        <v>12.4</v>
      </c>
      <c r="X38">
        <f t="shared" si="18"/>
        <v>16.954954043590249</v>
      </c>
      <c r="Y38">
        <f t="shared" si="19"/>
        <v>17.606281308830653</v>
      </c>
      <c r="Z38">
        <f t="shared" si="20"/>
        <v>18.28444411938251</v>
      </c>
      <c r="AA38">
        <f t="shared" si="21"/>
        <v>16.928118498278796</v>
      </c>
      <c r="AB38">
        <f t="shared" si="22"/>
        <v>18.962606929934363</v>
      </c>
      <c r="AC38">
        <f t="shared" si="23"/>
        <v>16.249955687726942</v>
      </c>
    </row>
    <row r="39" spans="1:49" x14ac:dyDescent="0.2">
      <c r="A39">
        <v>36</v>
      </c>
      <c r="B39" t="s">
        <v>57</v>
      </c>
      <c r="C39" s="1" t="s">
        <v>530</v>
      </c>
      <c r="D39">
        <v>12.3</v>
      </c>
      <c r="E39">
        <v>2803</v>
      </c>
      <c r="F39" t="s">
        <v>531</v>
      </c>
      <c r="G39">
        <v>15.98</v>
      </c>
      <c r="H39" t="s">
        <v>532</v>
      </c>
      <c r="I39">
        <v>12.97</v>
      </c>
      <c r="J39">
        <v>12.4</v>
      </c>
      <c r="K39">
        <v>91.8</v>
      </c>
      <c r="L39">
        <v>35</v>
      </c>
      <c r="M39">
        <v>490</v>
      </c>
      <c r="O39">
        <f t="shared" si="12"/>
        <v>25379337.581943221</v>
      </c>
      <c r="Q39">
        <f t="shared" si="13"/>
        <v>12.4</v>
      </c>
      <c r="R39">
        <f t="shared" si="14"/>
        <v>18.607026489327481</v>
      </c>
      <c r="T39">
        <f t="shared" si="15"/>
        <v>17.606281308830653</v>
      </c>
      <c r="U39">
        <f t="shared" si="16"/>
        <v>1.0014909162876295</v>
      </c>
      <c r="W39">
        <f t="shared" si="17"/>
        <v>12.4</v>
      </c>
      <c r="X39">
        <f t="shared" si="18"/>
        <v>18.607026489327481</v>
      </c>
      <c r="Y39">
        <f t="shared" si="19"/>
        <v>17.606281308830653</v>
      </c>
      <c r="Z39">
        <f t="shared" si="20"/>
        <v>18.28444411938251</v>
      </c>
      <c r="AA39">
        <f t="shared" si="21"/>
        <v>16.928118498278796</v>
      </c>
      <c r="AB39">
        <f t="shared" si="22"/>
        <v>18.962606929934363</v>
      </c>
      <c r="AC39">
        <f t="shared" si="23"/>
        <v>16.249955687726942</v>
      </c>
    </row>
    <row r="40" spans="1:49" x14ac:dyDescent="0.2">
      <c r="A40">
        <v>37</v>
      </c>
      <c r="B40" t="s">
        <v>57</v>
      </c>
      <c r="C40" s="1" t="s">
        <v>530</v>
      </c>
      <c r="D40">
        <v>12.3</v>
      </c>
      <c r="E40">
        <v>2803</v>
      </c>
      <c r="F40" t="s">
        <v>531</v>
      </c>
      <c r="G40">
        <v>15.98</v>
      </c>
      <c r="H40" t="s">
        <v>532</v>
      </c>
      <c r="I40">
        <v>12.97</v>
      </c>
      <c r="J40">
        <v>12.4</v>
      </c>
      <c r="K40">
        <v>202</v>
      </c>
      <c r="L40">
        <v>20</v>
      </c>
      <c r="M40">
        <v>400</v>
      </c>
      <c r="O40">
        <f t="shared" si="12"/>
        <v>6447151.562234425</v>
      </c>
      <c r="Q40">
        <f t="shared" si="13"/>
        <v>12.4</v>
      </c>
      <c r="R40">
        <f t="shared" si="14"/>
        <v>17.111543779234761</v>
      </c>
      <c r="T40">
        <f t="shared" si="15"/>
        <v>17.606281308830653</v>
      </c>
      <c r="U40">
        <f t="shared" si="16"/>
        <v>0.24476522319064548</v>
      </c>
      <c r="W40">
        <f t="shared" si="17"/>
        <v>12.4</v>
      </c>
      <c r="X40">
        <f t="shared" si="18"/>
        <v>17.111543779234761</v>
      </c>
      <c r="Y40">
        <f t="shared" si="19"/>
        <v>17.606281308830653</v>
      </c>
      <c r="Z40">
        <f t="shared" si="20"/>
        <v>18.28444411938251</v>
      </c>
      <c r="AA40">
        <f t="shared" si="21"/>
        <v>16.928118498278796</v>
      </c>
      <c r="AB40">
        <f t="shared" si="22"/>
        <v>18.962606929934363</v>
      </c>
      <c r="AC40">
        <f t="shared" si="23"/>
        <v>16.249955687726942</v>
      </c>
    </row>
    <row r="41" spans="1:49" x14ac:dyDescent="0.2">
      <c r="A41">
        <v>38</v>
      </c>
      <c r="B41" t="s">
        <v>529</v>
      </c>
      <c r="C41" s="1" t="s">
        <v>530</v>
      </c>
      <c r="D41">
        <v>12.3</v>
      </c>
      <c r="E41">
        <v>2803</v>
      </c>
      <c r="F41" t="s">
        <v>531</v>
      </c>
      <c r="G41">
        <v>15.98</v>
      </c>
      <c r="H41" t="s">
        <v>532</v>
      </c>
      <c r="I41">
        <v>12.97</v>
      </c>
      <c r="J41">
        <v>12.4</v>
      </c>
      <c r="K41">
        <v>197</v>
      </c>
      <c r="L41">
        <v>25</v>
      </c>
      <c r="M41">
        <v>450</v>
      </c>
      <c r="O41">
        <f t="shared" si="12"/>
        <v>17504958.776343957</v>
      </c>
      <c r="Q41">
        <f t="shared" si="13"/>
        <v>12.4</v>
      </c>
      <c r="R41">
        <f t="shared" si="14"/>
        <v>18.201640786315487</v>
      </c>
      <c r="T41">
        <f t="shared" si="15"/>
        <v>17.606281308830653</v>
      </c>
      <c r="U41">
        <f t="shared" si="16"/>
        <v>0.35445290743101465</v>
      </c>
      <c r="W41">
        <f t="shared" si="17"/>
        <v>12.4</v>
      </c>
      <c r="X41">
        <f t="shared" si="18"/>
        <v>18.201640786315487</v>
      </c>
      <c r="Y41">
        <f t="shared" si="19"/>
        <v>17.606281308830653</v>
      </c>
      <c r="Z41">
        <f t="shared" si="20"/>
        <v>18.28444411938251</v>
      </c>
      <c r="AA41">
        <f t="shared" si="21"/>
        <v>16.928118498278796</v>
      </c>
      <c r="AB41">
        <f t="shared" si="22"/>
        <v>18.962606929934363</v>
      </c>
      <c r="AC41">
        <f t="shared" si="23"/>
        <v>16.249955687726942</v>
      </c>
    </row>
    <row r="42" spans="1:49" x14ac:dyDescent="0.2">
      <c r="A42">
        <v>39</v>
      </c>
      <c r="B42" t="s">
        <v>90</v>
      </c>
      <c r="C42" s="1" t="s">
        <v>530</v>
      </c>
      <c r="D42">
        <v>14.8</v>
      </c>
      <c r="E42">
        <v>16838</v>
      </c>
      <c r="F42" t="s">
        <v>565</v>
      </c>
      <c r="G42">
        <v>16.89</v>
      </c>
      <c r="H42" t="s">
        <v>566</v>
      </c>
      <c r="I42">
        <v>13.3</v>
      </c>
      <c r="J42">
        <v>12.4</v>
      </c>
      <c r="K42">
        <v>165</v>
      </c>
      <c r="L42">
        <v>25</v>
      </c>
      <c r="M42">
        <v>460</v>
      </c>
      <c r="O42">
        <f t="shared" si="12"/>
        <v>16456992.694441218</v>
      </c>
      <c r="Q42">
        <f t="shared" si="13"/>
        <v>12.4</v>
      </c>
      <c r="R42">
        <f t="shared" si="14"/>
        <v>18.134267274179425</v>
      </c>
      <c r="T42">
        <f t="shared" si="15"/>
        <v>17.606281308830653</v>
      </c>
      <c r="U42">
        <f t="shared" si="16"/>
        <v>0.27876917960527531</v>
      </c>
      <c r="W42">
        <f t="shared" si="17"/>
        <v>12.4</v>
      </c>
      <c r="X42">
        <f t="shared" si="18"/>
        <v>18.134267274179425</v>
      </c>
      <c r="Y42">
        <f t="shared" si="19"/>
        <v>17.606281308830653</v>
      </c>
      <c r="Z42">
        <f t="shared" si="20"/>
        <v>18.28444411938251</v>
      </c>
      <c r="AA42">
        <f t="shared" si="21"/>
        <v>16.928118498278796</v>
      </c>
      <c r="AB42">
        <f t="shared" si="22"/>
        <v>18.962606929934363</v>
      </c>
      <c r="AC42">
        <f t="shared" si="23"/>
        <v>16.249955687726942</v>
      </c>
    </row>
    <row r="43" spans="1:49" x14ac:dyDescent="0.2">
      <c r="A43">
        <v>40</v>
      </c>
      <c r="B43" t="s">
        <v>57</v>
      </c>
      <c r="C43" s="1" t="s">
        <v>530</v>
      </c>
      <c r="D43">
        <v>15.3</v>
      </c>
      <c r="E43">
        <v>17840</v>
      </c>
      <c r="F43" t="s">
        <v>569</v>
      </c>
      <c r="G43">
        <v>17.91</v>
      </c>
      <c r="H43" t="s">
        <v>570</v>
      </c>
      <c r="I43">
        <v>12.28</v>
      </c>
      <c r="J43">
        <v>11.31</v>
      </c>
      <c r="K43">
        <v>25.6</v>
      </c>
      <c r="L43">
        <v>35</v>
      </c>
      <c r="M43">
        <v>500</v>
      </c>
      <c r="O43">
        <f t="shared" si="12"/>
        <v>7944182.8662554966</v>
      </c>
      <c r="Q43">
        <f t="shared" si="13"/>
        <v>11.31</v>
      </c>
      <c r="R43">
        <f t="shared" si="14"/>
        <v>17.339420722245329</v>
      </c>
      <c r="T43">
        <f t="shared" si="15"/>
        <v>16.860730937624865</v>
      </c>
      <c r="U43">
        <f t="shared" si="16"/>
        <v>0.22914390989998606</v>
      </c>
      <c r="W43">
        <f t="shared" si="17"/>
        <v>11.31</v>
      </c>
      <c r="X43">
        <f t="shared" si="18"/>
        <v>17.339420722245329</v>
      </c>
      <c r="Y43">
        <f t="shared" si="19"/>
        <v>16.860730937624865</v>
      </c>
      <c r="Z43">
        <f t="shared" si="20"/>
        <v>17.538893748176722</v>
      </c>
      <c r="AA43">
        <f t="shared" si="21"/>
        <v>16.182568127073008</v>
      </c>
      <c r="AB43">
        <f t="shared" si="22"/>
        <v>18.217056558728576</v>
      </c>
      <c r="AC43">
        <f t="shared" si="23"/>
        <v>15.504405316521153</v>
      </c>
    </row>
    <row r="44" spans="1:49" x14ac:dyDescent="0.2">
      <c r="A44">
        <v>41</v>
      </c>
      <c r="B44" t="s">
        <v>57</v>
      </c>
      <c r="C44" s="1" t="s">
        <v>578</v>
      </c>
      <c r="D44">
        <v>15.8</v>
      </c>
      <c r="E44">
        <v>22070</v>
      </c>
      <c r="F44" t="s">
        <v>579</v>
      </c>
      <c r="G44">
        <v>19.420000000000002</v>
      </c>
      <c r="H44" t="s">
        <v>580</v>
      </c>
      <c r="I44">
        <v>13.65</v>
      </c>
      <c r="J44">
        <v>13.18</v>
      </c>
      <c r="K44">
        <v>253</v>
      </c>
      <c r="L44">
        <v>30</v>
      </c>
      <c r="M44">
        <v>420</v>
      </c>
      <c r="O44">
        <f t="shared" si="12"/>
        <v>22890900.711116668</v>
      </c>
      <c r="Q44">
        <f t="shared" si="13"/>
        <v>13.18</v>
      </c>
      <c r="R44">
        <f t="shared" si="14"/>
        <v>18.494402978451586</v>
      </c>
      <c r="T44">
        <f t="shared" si="15"/>
        <v>18.139794418500845</v>
      </c>
      <c r="U44">
        <f t="shared" si="16"/>
        <v>0.12574723079033806</v>
      </c>
      <c r="W44">
        <f t="shared" si="17"/>
        <v>13.18</v>
      </c>
      <c r="X44">
        <f t="shared" si="18"/>
        <v>18.494402978451586</v>
      </c>
      <c r="Y44">
        <f t="shared" si="19"/>
        <v>18.139794418500845</v>
      </c>
      <c r="Z44">
        <f t="shared" si="20"/>
        <v>18.817957229052702</v>
      </c>
      <c r="AA44">
        <f t="shared" si="21"/>
        <v>17.461631607948988</v>
      </c>
      <c r="AB44">
        <f t="shared" si="22"/>
        <v>19.496120039604556</v>
      </c>
      <c r="AC44">
        <f t="shared" si="23"/>
        <v>16.783468797397134</v>
      </c>
    </row>
    <row r="45" spans="1:49" x14ac:dyDescent="0.2">
      <c r="A45">
        <v>42</v>
      </c>
      <c r="B45" t="s">
        <v>57</v>
      </c>
      <c r="C45" s="1" t="s">
        <v>601</v>
      </c>
      <c r="D45">
        <v>20.2</v>
      </c>
      <c r="E45">
        <v>420</v>
      </c>
      <c r="F45" t="s">
        <v>602</v>
      </c>
      <c r="G45">
        <v>13.1</v>
      </c>
      <c r="H45" t="s">
        <v>603</v>
      </c>
      <c r="I45">
        <v>13.81</v>
      </c>
      <c r="J45">
        <v>13.25</v>
      </c>
      <c r="K45">
        <v>202</v>
      </c>
      <c r="L45">
        <v>20</v>
      </c>
      <c r="M45">
        <v>445</v>
      </c>
      <c r="O45">
        <f t="shared" si="12"/>
        <v>10842773.274560625</v>
      </c>
      <c r="Q45">
        <f t="shared" si="13"/>
        <v>13.25</v>
      </c>
      <c r="R45">
        <f t="shared" si="14"/>
        <v>17.678896877259284</v>
      </c>
      <c r="T45">
        <f t="shared" si="15"/>
        <v>18.187673800137915</v>
      </c>
      <c r="U45">
        <f t="shared" si="16"/>
        <v>0.25885395725384885</v>
      </c>
      <c r="W45">
        <f t="shared" si="17"/>
        <v>13.25</v>
      </c>
      <c r="X45">
        <f t="shared" si="18"/>
        <v>17.678896877259284</v>
      </c>
      <c r="Y45">
        <f t="shared" si="19"/>
        <v>18.187673800137915</v>
      </c>
      <c r="Z45">
        <f t="shared" si="20"/>
        <v>18.865836610689772</v>
      </c>
      <c r="AA45">
        <f t="shared" si="21"/>
        <v>17.509510989586058</v>
      </c>
      <c r="AB45">
        <f t="shared" si="22"/>
        <v>19.543999421241626</v>
      </c>
      <c r="AC45">
        <f t="shared" si="23"/>
        <v>16.831348179034205</v>
      </c>
    </row>
    <row r="46" spans="1:49" x14ac:dyDescent="0.2">
      <c r="A46">
        <v>43</v>
      </c>
      <c r="B46" t="s">
        <v>529</v>
      </c>
      <c r="C46" s="1" t="s">
        <v>623</v>
      </c>
      <c r="D46">
        <v>12.2</v>
      </c>
      <c r="E46">
        <v>10069</v>
      </c>
      <c r="F46" t="s">
        <v>624</v>
      </c>
      <c r="G46">
        <v>17.170000000000002</v>
      </c>
      <c r="H46" t="s">
        <v>625</v>
      </c>
      <c r="I46">
        <v>10.85</v>
      </c>
      <c r="J46">
        <v>10.1</v>
      </c>
      <c r="K46">
        <v>82.8</v>
      </c>
      <c r="L46">
        <v>20</v>
      </c>
      <c r="M46">
        <v>350</v>
      </c>
      <c r="O46">
        <f t="shared" si="12"/>
        <v>1483161.7527717534</v>
      </c>
      <c r="Q46">
        <f t="shared" si="13"/>
        <v>10.1</v>
      </c>
      <c r="R46">
        <f t="shared" si="14"/>
        <v>15.507836314606131</v>
      </c>
      <c r="T46">
        <f t="shared" si="15"/>
        <v>16.033101626469822</v>
      </c>
      <c r="U46">
        <f t="shared" si="16"/>
        <v>0.27590364784726101</v>
      </c>
      <c r="W46">
        <f t="shared" si="17"/>
        <v>10.1</v>
      </c>
      <c r="X46">
        <f t="shared" si="18"/>
        <v>15.507836314606131</v>
      </c>
      <c r="Y46">
        <f t="shared" si="19"/>
        <v>16.033101626469822</v>
      </c>
      <c r="Z46">
        <f t="shared" si="20"/>
        <v>16.711264437021679</v>
      </c>
      <c r="AA46">
        <f t="shared" si="21"/>
        <v>15.354938815917967</v>
      </c>
      <c r="AB46">
        <f t="shared" si="22"/>
        <v>17.389427247573533</v>
      </c>
      <c r="AC46">
        <f t="shared" si="23"/>
        <v>14.67677600536611</v>
      </c>
    </row>
    <row r="47" spans="1:49" x14ac:dyDescent="0.2">
      <c r="A47">
        <v>44</v>
      </c>
      <c r="B47" t="s">
        <v>57</v>
      </c>
      <c r="C47" s="1" t="s">
        <v>623</v>
      </c>
      <c r="D47">
        <v>12.2</v>
      </c>
      <c r="E47">
        <v>10069</v>
      </c>
      <c r="F47" t="s">
        <v>624</v>
      </c>
      <c r="G47">
        <v>17.18</v>
      </c>
      <c r="H47" t="s">
        <v>625</v>
      </c>
      <c r="I47">
        <v>10.85</v>
      </c>
      <c r="J47">
        <v>10.1</v>
      </c>
      <c r="K47">
        <v>62.2</v>
      </c>
      <c r="L47">
        <v>20</v>
      </c>
      <c r="M47">
        <v>390</v>
      </c>
      <c r="O47">
        <f t="shared" si="12"/>
        <v>1768622.840022082</v>
      </c>
      <c r="Q47">
        <f t="shared" si="13"/>
        <v>10.1</v>
      </c>
      <c r="R47">
        <f t="shared" si="14"/>
        <v>15.699942436172133</v>
      </c>
      <c r="T47">
        <f t="shared" si="15"/>
        <v>16.033101626469822</v>
      </c>
      <c r="U47">
        <f t="shared" si="16"/>
        <v>0.1109950460798117</v>
      </c>
      <c r="W47">
        <f t="shared" si="17"/>
        <v>10.1</v>
      </c>
      <c r="X47">
        <f t="shared" si="18"/>
        <v>15.699942436172133</v>
      </c>
      <c r="Y47">
        <f t="shared" si="19"/>
        <v>16.033101626469822</v>
      </c>
      <c r="Z47">
        <f t="shared" si="20"/>
        <v>16.711264437021679</v>
      </c>
      <c r="AA47">
        <f t="shared" si="21"/>
        <v>15.354938815917967</v>
      </c>
      <c r="AB47">
        <f t="shared" si="22"/>
        <v>17.389427247573533</v>
      </c>
      <c r="AC47">
        <f t="shared" si="23"/>
        <v>14.67677600536611</v>
      </c>
    </row>
    <row r="48" spans="1:49" x14ac:dyDescent="0.2">
      <c r="A48">
        <v>45</v>
      </c>
      <c r="B48" t="s">
        <v>57</v>
      </c>
      <c r="C48" s="1" t="s">
        <v>623</v>
      </c>
      <c r="D48">
        <v>12.2</v>
      </c>
      <c r="E48">
        <v>10069</v>
      </c>
      <c r="F48" t="s">
        <v>624</v>
      </c>
      <c r="G48">
        <v>17.18</v>
      </c>
      <c r="H48" t="s">
        <v>625</v>
      </c>
      <c r="I48">
        <v>10.85</v>
      </c>
      <c r="J48">
        <v>10.1</v>
      </c>
      <c r="K48">
        <v>71.8</v>
      </c>
      <c r="L48">
        <v>20</v>
      </c>
      <c r="M48">
        <v>380</v>
      </c>
      <c r="O48">
        <f t="shared" si="12"/>
        <v>1818853.0924653828</v>
      </c>
      <c r="Q48">
        <f t="shared" si="13"/>
        <v>10.1</v>
      </c>
      <c r="R48">
        <f t="shared" si="14"/>
        <v>15.730505820959886</v>
      </c>
      <c r="T48">
        <f t="shared" si="15"/>
        <v>16.033101626469822</v>
      </c>
      <c r="U48">
        <f t="shared" si="16"/>
        <v>9.1564221512207167E-2</v>
      </c>
      <c r="W48">
        <f t="shared" si="17"/>
        <v>10.1</v>
      </c>
      <c r="X48">
        <f t="shared" si="18"/>
        <v>15.730505820959886</v>
      </c>
      <c r="Y48">
        <f t="shared" si="19"/>
        <v>16.033101626469822</v>
      </c>
      <c r="Z48">
        <f t="shared" si="20"/>
        <v>16.711264437021679</v>
      </c>
      <c r="AA48">
        <f t="shared" si="21"/>
        <v>15.354938815917967</v>
      </c>
      <c r="AB48">
        <f t="shared" si="22"/>
        <v>17.389427247573533</v>
      </c>
      <c r="AC48">
        <f t="shared" si="23"/>
        <v>14.67677600536611</v>
      </c>
    </row>
    <row r="49" spans="1:29" x14ac:dyDescent="0.2">
      <c r="A49">
        <v>46</v>
      </c>
      <c r="B49" t="s">
        <v>57</v>
      </c>
      <c r="C49" s="1" t="s">
        <v>623</v>
      </c>
      <c r="D49">
        <v>12.2</v>
      </c>
      <c r="E49">
        <v>10069</v>
      </c>
      <c r="F49" t="s">
        <v>624</v>
      </c>
      <c r="G49">
        <v>17.18</v>
      </c>
      <c r="H49" t="s">
        <v>625</v>
      </c>
      <c r="I49">
        <v>10.85</v>
      </c>
      <c r="J49">
        <v>10.1</v>
      </c>
      <c r="K49">
        <v>55.8</v>
      </c>
      <c r="L49">
        <v>20</v>
      </c>
      <c r="M49">
        <v>378</v>
      </c>
      <c r="O49">
        <f t="shared" si="12"/>
        <v>1381252.3957860204</v>
      </c>
      <c r="Q49">
        <f t="shared" si="13"/>
        <v>10.1</v>
      </c>
      <c r="R49">
        <f t="shared" si="14"/>
        <v>15.430147536070699</v>
      </c>
      <c r="T49">
        <f t="shared" si="15"/>
        <v>16.033101626469822</v>
      </c>
      <c r="U49">
        <f t="shared" si="16"/>
        <v>0.36355363512903416</v>
      </c>
      <c r="W49">
        <f t="shared" si="17"/>
        <v>10.1</v>
      </c>
      <c r="X49">
        <f t="shared" si="18"/>
        <v>15.430147536070699</v>
      </c>
      <c r="Y49">
        <f t="shared" si="19"/>
        <v>16.033101626469822</v>
      </c>
      <c r="Z49">
        <f t="shared" si="20"/>
        <v>16.711264437021679</v>
      </c>
      <c r="AA49">
        <f t="shared" si="21"/>
        <v>15.354938815917967</v>
      </c>
      <c r="AB49">
        <f t="shared" si="22"/>
        <v>17.389427247573533</v>
      </c>
      <c r="AC49">
        <f t="shared" si="23"/>
        <v>14.67677600536611</v>
      </c>
    </row>
    <row r="50" spans="1:29" x14ac:dyDescent="0.2">
      <c r="A50">
        <v>47</v>
      </c>
      <c r="B50" t="s">
        <v>529</v>
      </c>
      <c r="C50" s="1" t="s">
        <v>623</v>
      </c>
      <c r="D50">
        <v>12.2</v>
      </c>
      <c r="E50">
        <v>10069</v>
      </c>
      <c r="F50" t="s">
        <v>624</v>
      </c>
      <c r="G50">
        <v>17.18</v>
      </c>
      <c r="H50" t="s">
        <v>625</v>
      </c>
      <c r="I50">
        <v>10.85</v>
      </c>
      <c r="J50">
        <v>10.1</v>
      </c>
      <c r="K50">
        <v>32.200000000000003</v>
      </c>
      <c r="L50">
        <v>25</v>
      </c>
      <c r="M50">
        <v>450</v>
      </c>
      <c r="O50">
        <f t="shared" si="12"/>
        <v>2861216.6121739871</v>
      </c>
      <c r="Q50">
        <f t="shared" si="13"/>
        <v>10.1</v>
      </c>
      <c r="R50">
        <f t="shared" si="14"/>
        <v>16.224934907731544</v>
      </c>
      <c r="T50">
        <f t="shared" si="15"/>
        <v>16.033101626469822</v>
      </c>
      <c r="U50">
        <f t="shared" si="16"/>
        <v>3.6800007799639045E-2</v>
      </c>
      <c r="W50">
        <f t="shared" si="17"/>
        <v>10.1</v>
      </c>
      <c r="X50">
        <f t="shared" si="18"/>
        <v>16.224934907731544</v>
      </c>
      <c r="Y50">
        <f t="shared" si="19"/>
        <v>16.033101626469822</v>
      </c>
      <c r="Z50">
        <f t="shared" si="20"/>
        <v>16.711264437021679</v>
      </c>
      <c r="AA50">
        <f t="shared" si="21"/>
        <v>15.354938815917967</v>
      </c>
      <c r="AB50">
        <f t="shared" si="22"/>
        <v>17.389427247573533</v>
      </c>
      <c r="AC50">
        <f t="shared" si="23"/>
        <v>14.67677600536611</v>
      </c>
    </row>
    <row r="51" spans="1:29" x14ac:dyDescent="0.2">
      <c r="A51">
        <v>48</v>
      </c>
      <c r="B51" t="s">
        <v>57</v>
      </c>
      <c r="C51" s="1" t="s">
        <v>623</v>
      </c>
      <c r="D51">
        <v>12.3</v>
      </c>
      <c r="E51">
        <v>447</v>
      </c>
      <c r="F51" t="s">
        <v>668</v>
      </c>
      <c r="G51">
        <v>13.8</v>
      </c>
      <c r="H51" t="s">
        <v>669</v>
      </c>
      <c r="I51">
        <v>14.18</v>
      </c>
      <c r="J51">
        <v>13.48</v>
      </c>
      <c r="K51">
        <v>253</v>
      </c>
      <c r="L51">
        <v>20</v>
      </c>
      <c r="M51">
        <v>432</v>
      </c>
      <c r="O51">
        <f t="shared" si="12"/>
        <v>11686551.107226741</v>
      </c>
      <c r="Q51">
        <f t="shared" si="13"/>
        <v>13.48</v>
      </c>
      <c r="R51">
        <f t="shared" si="14"/>
        <v>17.76068303922527</v>
      </c>
      <c r="T51">
        <f t="shared" si="15"/>
        <v>18.344991768373994</v>
      </c>
      <c r="U51">
        <f t="shared" si="16"/>
        <v>0.34141669095939653</v>
      </c>
      <c r="W51">
        <f t="shared" si="17"/>
        <v>13.48</v>
      </c>
      <c r="X51">
        <f t="shared" si="18"/>
        <v>17.76068303922527</v>
      </c>
      <c r="Y51">
        <f t="shared" si="19"/>
        <v>18.344991768373994</v>
      </c>
      <c r="Z51">
        <f t="shared" si="20"/>
        <v>19.023154578925851</v>
      </c>
      <c r="AA51">
        <f t="shared" si="21"/>
        <v>17.666828957822137</v>
      </c>
      <c r="AB51">
        <f t="shared" si="22"/>
        <v>19.701317389477705</v>
      </c>
      <c r="AC51">
        <f t="shared" si="23"/>
        <v>16.988666147270283</v>
      </c>
    </row>
    <row r="52" spans="1:29" x14ac:dyDescent="0.2">
      <c r="A52">
        <v>49</v>
      </c>
      <c r="B52" t="s">
        <v>57</v>
      </c>
      <c r="C52" s="1" t="s">
        <v>623</v>
      </c>
      <c r="D52">
        <v>12.3</v>
      </c>
      <c r="E52">
        <v>447</v>
      </c>
      <c r="F52" t="s">
        <v>668</v>
      </c>
      <c r="G52">
        <v>13.8</v>
      </c>
      <c r="H52" t="s">
        <v>669</v>
      </c>
      <c r="I52">
        <v>14.18</v>
      </c>
      <c r="J52">
        <v>13.48</v>
      </c>
      <c r="K52">
        <v>490</v>
      </c>
      <c r="L52">
        <v>30</v>
      </c>
      <c r="M52">
        <v>400</v>
      </c>
      <c r="O52">
        <f t="shared" si="12"/>
        <v>35188042.561205216</v>
      </c>
      <c r="Q52">
        <f t="shared" si="13"/>
        <v>13.48</v>
      </c>
      <c r="R52">
        <f t="shared" si="14"/>
        <v>18.963650158668134</v>
      </c>
      <c r="T52">
        <f t="shared" si="15"/>
        <v>18.344991768373994</v>
      </c>
      <c r="U52">
        <f t="shared" si="16"/>
        <v>0.3827382038813365</v>
      </c>
      <c r="W52">
        <f t="shared" si="17"/>
        <v>13.48</v>
      </c>
      <c r="X52">
        <f t="shared" si="18"/>
        <v>18.963650158668134</v>
      </c>
      <c r="Y52">
        <f t="shared" si="19"/>
        <v>18.344991768373994</v>
      </c>
      <c r="Z52">
        <f t="shared" si="20"/>
        <v>19.023154578925851</v>
      </c>
      <c r="AA52">
        <f t="shared" si="21"/>
        <v>17.666828957822137</v>
      </c>
      <c r="AB52">
        <f t="shared" si="22"/>
        <v>19.701317389477705</v>
      </c>
      <c r="AC52">
        <f t="shared" si="23"/>
        <v>16.988666147270283</v>
      </c>
    </row>
    <row r="53" spans="1:29" x14ac:dyDescent="0.2">
      <c r="A53">
        <v>50</v>
      </c>
      <c r="B53" t="s">
        <v>57</v>
      </c>
      <c r="C53" s="1" t="s">
        <v>623</v>
      </c>
      <c r="D53">
        <v>13.2</v>
      </c>
      <c r="E53">
        <v>26833</v>
      </c>
      <c r="F53" t="s">
        <v>695</v>
      </c>
      <c r="G53">
        <v>18.25</v>
      </c>
      <c r="H53" t="s">
        <v>696</v>
      </c>
      <c r="I53">
        <v>14.05</v>
      </c>
      <c r="J53">
        <v>13.56</v>
      </c>
      <c r="K53">
        <v>338</v>
      </c>
      <c r="L53">
        <v>40</v>
      </c>
      <c r="M53">
        <v>260</v>
      </c>
      <c r="O53">
        <f t="shared" si="12"/>
        <v>8562288.9311044514</v>
      </c>
      <c r="Q53">
        <f t="shared" si="13"/>
        <v>13.56</v>
      </c>
      <c r="R53">
        <f t="shared" si="14"/>
        <v>17.421193465764748</v>
      </c>
      <c r="T53">
        <f t="shared" si="15"/>
        <v>18.399711061673504</v>
      </c>
      <c r="U53">
        <f t="shared" si="16"/>
        <v>0.95749668550305012</v>
      </c>
      <c r="W53">
        <f t="shared" si="17"/>
        <v>13.56</v>
      </c>
      <c r="X53">
        <f t="shared" si="18"/>
        <v>17.421193465764748</v>
      </c>
      <c r="Y53">
        <f t="shared" si="19"/>
        <v>18.399711061673504</v>
      </c>
      <c r="Z53">
        <f t="shared" si="20"/>
        <v>19.077873872225361</v>
      </c>
      <c r="AA53">
        <f t="shared" si="21"/>
        <v>17.721548251121646</v>
      </c>
      <c r="AB53">
        <f t="shared" si="22"/>
        <v>19.756036682777214</v>
      </c>
      <c r="AC53">
        <f t="shared" si="23"/>
        <v>17.043385440569793</v>
      </c>
    </row>
    <row r="54" spans="1:29" x14ac:dyDescent="0.2">
      <c r="A54">
        <v>51</v>
      </c>
      <c r="B54" t="s">
        <v>57</v>
      </c>
      <c r="C54" s="1" t="s">
        <v>718</v>
      </c>
      <c r="D54">
        <v>17.3</v>
      </c>
      <c r="E54">
        <v>816</v>
      </c>
      <c r="F54" t="s">
        <v>719</v>
      </c>
      <c r="G54">
        <v>14.34</v>
      </c>
      <c r="H54" t="s">
        <v>720</v>
      </c>
      <c r="I54">
        <v>13.38</v>
      </c>
      <c r="J54">
        <v>12.71</v>
      </c>
      <c r="K54">
        <v>202</v>
      </c>
      <c r="L54">
        <v>20</v>
      </c>
      <c r="M54">
        <v>400</v>
      </c>
      <c r="O54">
        <f t="shared" si="12"/>
        <v>6447151.562234425</v>
      </c>
      <c r="Q54">
        <f t="shared" si="13"/>
        <v>12.71</v>
      </c>
      <c r="R54">
        <f t="shared" si="14"/>
        <v>17.111543779234761</v>
      </c>
      <c r="T54">
        <f t="shared" si="15"/>
        <v>17.818318570366241</v>
      </c>
      <c r="U54">
        <f t="shared" si="16"/>
        <v>0.49953060537894672</v>
      </c>
      <c r="W54">
        <f t="shared" si="17"/>
        <v>12.71</v>
      </c>
      <c r="X54">
        <f t="shared" si="18"/>
        <v>17.111543779234761</v>
      </c>
      <c r="Y54">
        <f t="shared" si="19"/>
        <v>17.818318570366241</v>
      </c>
      <c r="Z54">
        <f t="shared" si="20"/>
        <v>18.496481380918098</v>
      </c>
      <c r="AA54">
        <f t="shared" si="21"/>
        <v>17.140155759814384</v>
      </c>
      <c r="AB54">
        <f t="shared" si="22"/>
        <v>19.174644191469952</v>
      </c>
      <c r="AC54">
        <f t="shared" si="23"/>
        <v>16.46199294926253</v>
      </c>
    </row>
    <row r="55" spans="1:29" x14ac:dyDescent="0.2">
      <c r="A55">
        <v>52</v>
      </c>
      <c r="B55" t="s">
        <v>57</v>
      </c>
      <c r="C55" s="1" t="s">
        <v>718</v>
      </c>
      <c r="D55">
        <v>17.3</v>
      </c>
      <c r="E55">
        <v>816</v>
      </c>
      <c r="F55" t="s">
        <v>719</v>
      </c>
      <c r="G55">
        <v>14.34</v>
      </c>
      <c r="H55" t="s">
        <v>720</v>
      </c>
      <c r="I55">
        <v>13.38</v>
      </c>
      <c r="J55">
        <v>12.71</v>
      </c>
      <c r="K55">
        <v>39.9</v>
      </c>
      <c r="L55">
        <v>35</v>
      </c>
      <c r="M55">
        <v>500</v>
      </c>
      <c r="O55">
        <f t="shared" si="12"/>
        <v>12381753.764202904</v>
      </c>
      <c r="Q55">
        <f t="shared" si="13"/>
        <v>12.71</v>
      </c>
      <c r="R55">
        <f t="shared" si="14"/>
        <v>17.823747319659013</v>
      </c>
      <c r="T55">
        <f t="shared" si="15"/>
        <v>17.818318570366241</v>
      </c>
      <c r="U55">
        <f t="shared" si="16"/>
        <v>2.9471318883772916E-5</v>
      </c>
      <c r="W55">
        <f t="shared" si="17"/>
        <v>12.71</v>
      </c>
      <c r="X55">
        <f t="shared" si="18"/>
        <v>17.823747319659013</v>
      </c>
      <c r="Y55">
        <f t="shared" si="19"/>
        <v>17.818318570366241</v>
      </c>
      <c r="Z55">
        <f t="shared" si="20"/>
        <v>18.496481380918098</v>
      </c>
      <c r="AA55">
        <f t="shared" si="21"/>
        <v>17.140155759814384</v>
      </c>
      <c r="AB55">
        <f t="shared" si="22"/>
        <v>19.174644191469952</v>
      </c>
      <c r="AC55">
        <f t="shared" si="23"/>
        <v>16.46199294926253</v>
      </c>
    </row>
    <row r="56" spans="1:29" x14ac:dyDescent="0.2">
      <c r="A56">
        <v>53</v>
      </c>
      <c r="B56" t="s">
        <v>57</v>
      </c>
      <c r="C56" s="1" t="s">
        <v>718</v>
      </c>
      <c r="D56">
        <v>17.3</v>
      </c>
      <c r="E56">
        <v>816</v>
      </c>
      <c r="F56" t="s">
        <v>719</v>
      </c>
      <c r="G56">
        <v>14.36</v>
      </c>
      <c r="H56" t="s">
        <v>720</v>
      </c>
      <c r="I56">
        <v>13.38</v>
      </c>
      <c r="J56">
        <v>12.71</v>
      </c>
      <c r="K56">
        <v>165</v>
      </c>
      <c r="L56">
        <v>30</v>
      </c>
      <c r="M56">
        <v>440</v>
      </c>
      <c r="O56">
        <f t="shared" si="12"/>
        <v>18809170.211080041</v>
      </c>
      <c r="Q56">
        <f t="shared" si="13"/>
        <v>12.71</v>
      </c>
      <c r="R56">
        <f t="shared" si="14"/>
        <v>18.280066035155663</v>
      </c>
      <c r="T56">
        <f t="shared" si="15"/>
        <v>17.818318570366241</v>
      </c>
      <c r="U56">
        <f t="shared" si="16"/>
        <v>0.21321072123945847</v>
      </c>
      <c r="W56">
        <f t="shared" si="17"/>
        <v>12.71</v>
      </c>
      <c r="X56">
        <f t="shared" si="18"/>
        <v>18.280066035155663</v>
      </c>
      <c r="Y56">
        <f t="shared" si="19"/>
        <v>17.818318570366241</v>
      </c>
      <c r="Z56">
        <f t="shared" si="20"/>
        <v>18.496481380918098</v>
      </c>
      <c r="AA56">
        <f t="shared" si="21"/>
        <v>17.140155759814384</v>
      </c>
      <c r="AB56">
        <f t="shared" si="22"/>
        <v>19.174644191469952</v>
      </c>
      <c r="AC56">
        <f t="shared" si="23"/>
        <v>16.46199294926253</v>
      </c>
    </row>
    <row r="57" spans="1:29" x14ac:dyDescent="0.2">
      <c r="A57">
        <v>54</v>
      </c>
      <c r="B57" t="s">
        <v>57</v>
      </c>
      <c r="C57" s="1" t="s">
        <v>756</v>
      </c>
      <c r="D57">
        <v>11.8</v>
      </c>
      <c r="E57">
        <v>914</v>
      </c>
      <c r="F57" t="s">
        <v>757</v>
      </c>
      <c r="G57">
        <v>13.36</v>
      </c>
      <c r="H57" t="s">
        <v>758</v>
      </c>
      <c r="I57">
        <v>14.7</v>
      </c>
      <c r="J57">
        <v>14.14</v>
      </c>
      <c r="K57">
        <v>327</v>
      </c>
      <c r="L57">
        <v>25</v>
      </c>
      <c r="M57">
        <v>440</v>
      </c>
      <c r="O57">
        <f t="shared" si="12"/>
        <v>25886357.992521774</v>
      </c>
      <c r="Q57">
        <f t="shared" si="13"/>
        <v>14.14</v>
      </c>
      <c r="R57">
        <f t="shared" si="14"/>
        <v>18.628614342258508</v>
      </c>
      <c r="T57">
        <f t="shared" si="15"/>
        <v>18.796425938094927</v>
      </c>
      <c r="U57">
        <f t="shared" si="16"/>
        <v>2.8160731697165573E-2</v>
      </c>
      <c r="W57">
        <f t="shared" si="17"/>
        <v>14.14</v>
      </c>
      <c r="X57">
        <f t="shared" si="18"/>
        <v>18.628614342258508</v>
      </c>
      <c r="Y57">
        <f t="shared" si="19"/>
        <v>18.796425938094927</v>
      </c>
      <c r="Z57">
        <f t="shared" si="20"/>
        <v>19.474588748646784</v>
      </c>
      <c r="AA57">
        <f t="shared" si="21"/>
        <v>18.11826312754307</v>
      </c>
      <c r="AB57">
        <f t="shared" si="22"/>
        <v>20.152751559198638</v>
      </c>
      <c r="AC57">
        <f t="shared" si="23"/>
        <v>17.440100316991217</v>
      </c>
    </row>
    <row r="58" spans="1:29" x14ac:dyDescent="0.2">
      <c r="A58">
        <v>55</v>
      </c>
      <c r="B58" t="s">
        <v>57</v>
      </c>
      <c r="C58" s="1" t="s">
        <v>756</v>
      </c>
      <c r="D58">
        <v>14.2</v>
      </c>
      <c r="E58">
        <v>914</v>
      </c>
      <c r="F58" t="s">
        <v>757</v>
      </c>
      <c r="G58">
        <v>13.36</v>
      </c>
      <c r="H58" t="s">
        <v>776</v>
      </c>
      <c r="I58">
        <v>12.75</v>
      </c>
      <c r="J58">
        <v>11.94</v>
      </c>
      <c r="K58">
        <v>202</v>
      </c>
      <c r="L58">
        <v>20</v>
      </c>
      <c r="M58">
        <v>432</v>
      </c>
      <c r="O58">
        <f t="shared" si="12"/>
        <v>9330764.1251375563</v>
      </c>
      <c r="Q58">
        <f t="shared" si="13"/>
        <v>11.94</v>
      </c>
      <c r="R58">
        <f t="shared" si="14"/>
        <v>17.51499487116331</v>
      </c>
      <c r="T58">
        <f t="shared" si="15"/>
        <v>17.291645372358484</v>
      </c>
      <c r="U58">
        <f t="shared" si="16"/>
        <v>4.9884998616366832E-2</v>
      </c>
      <c r="W58">
        <f t="shared" si="17"/>
        <v>11.94</v>
      </c>
      <c r="X58">
        <f t="shared" si="18"/>
        <v>17.51499487116331</v>
      </c>
      <c r="Y58">
        <f t="shared" si="19"/>
        <v>17.291645372358484</v>
      </c>
      <c r="Z58">
        <f t="shared" si="20"/>
        <v>17.969808182910342</v>
      </c>
      <c r="AA58">
        <f t="shared" si="21"/>
        <v>16.613482561806627</v>
      </c>
      <c r="AB58">
        <f t="shared" si="22"/>
        <v>18.647970993462195</v>
      </c>
      <c r="AC58">
        <f t="shared" si="23"/>
        <v>15.935319751254772</v>
      </c>
    </row>
    <row r="59" spans="1:29" x14ac:dyDescent="0.2">
      <c r="A59">
        <v>56</v>
      </c>
      <c r="B59" t="s">
        <v>57</v>
      </c>
      <c r="C59" s="1" t="s">
        <v>756</v>
      </c>
      <c r="D59">
        <v>14.2</v>
      </c>
      <c r="E59">
        <v>914</v>
      </c>
      <c r="F59" t="s">
        <v>757</v>
      </c>
      <c r="G59">
        <v>13.36</v>
      </c>
      <c r="H59" t="s">
        <v>776</v>
      </c>
      <c r="I59">
        <v>12.75</v>
      </c>
      <c r="J59">
        <v>11.94</v>
      </c>
      <c r="K59">
        <v>82.8</v>
      </c>
      <c r="L59">
        <v>25</v>
      </c>
      <c r="M59">
        <v>400</v>
      </c>
      <c r="O59">
        <f t="shared" si="12"/>
        <v>4129209.0760597959</v>
      </c>
      <c r="Q59">
        <f t="shared" si="13"/>
        <v>11.94</v>
      </c>
      <c r="R59">
        <f t="shared" si="14"/>
        <v>16.625287051012432</v>
      </c>
      <c r="T59">
        <f t="shared" si="15"/>
        <v>17.291645372358484</v>
      </c>
      <c r="U59">
        <f t="shared" si="16"/>
        <v>0.44403341242712918</v>
      </c>
      <c r="W59">
        <f t="shared" si="17"/>
        <v>11.94</v>
      </c>
      <c r="X59">
        <f t="shared" si="18"/>
        <v>16.625287051012432</v>
      </c>
      <c r="Y59">
        <f t="shared" si="19"/>
        <v>17.291645372358484</v>
      </c>
      <c r="Z59">
        <f t="shared" si="20"/>
        <v>17.969808182910342</v>
      </c>
      <c r="AA59">
        <f t="shared" si="21"/>
        <v>16.613482561806627</v>
      </c>
      <c r="AB59">
        <f t="shared" si="22"/>
        <v>18.647970993462195</v>
      </c>
      <c r="AC59">
        <f t="shared" si="23"/>
        <v>15.935319751254772</v>
      </c>
    </row>
    <row r="60" spans="1:29" x14ac:dyDescent="0.2">
      <c r="A60">
        <v>57</v>
      </c>
      <c r="B60" t="s">
        <v>57</v>
      </c>
      <c r="C60" s="1" t="s">
        <v>756</v>
      </c>
      <c r="D60">
        <v>14.2</v>
      </c>
      <c r="E60">
        <v>914</v>
      </c>
      <c r="F60" t="s">
        <v>757</v>
      </c>
      <c r="G60">
        <v>13.36</v>
      </c>
      <c r="H60" t="s">
        <v>776</v>
      </c>
      <c r="I60">
        <v>12.75</v>
      </c>
      <c r="J60">
        <v>11.94</v>
      </c>
      <c r="K60">
        <v>99.3</v>
      </c>
      <c r="L60">
        <v>21</v>
      </c>
      <c r="M60">
        <v>450</v>
      </c>
      <c r="O60">
        <f t="shared" si="12"/>
        <v>6225907.8275127802</v>
      </c>
      <c r="Q60">
        <f t="shared" si="13"/>
        <v>11.94</v>
      </c>
      <c r="R60">
        <f t="shared" si="14"/>
        <v>17.073434534723283</v>
      </c>
      <c r="T60">
        <f t="shared" si="15"/>
        <v>17.291645372358484</v>
      </c>
      <c r="U60">
        <f t="shared" si="16"/>
        <v>4.7615969661456148E-2</v>
      </c>
      <c r="W60">
        <f t="shared" si="17"/>
        <v>11.94</v>
      </c>
      <c r="X60">
        <f t="shared" si="18"/>
        <v>17.073434534723283</v>
      </c>
      <c r="Y60">
        <f t="shared" si="19"/>
        <v>17.291645372358484</v>
      </c>
      <c r="Z60">
        <f t="shared" si="20"/>
        <v>17.969808182910342</v>
      </c>
      <c r="AA60">
        <f t="shared" si="21"/>
        <v>16.613482561806627</v>
      </c>
      <c r="AB60">
        <f t="shared" si="22"/>
        <v>18.647970993462195</v>
      </c>
      <c r="AC60">
        <f t="shared" si="23"/>
        <v>15.935319751254772</v>
      </c>
    </row>
    <row r="61" spans="1:29" x14ac:dyDescent="0.2">
      <c r="A61">
        <v>58</v>
      </c>
      <c r="B61" t="s">
        <v>57</v>
      </c>
      <c r="C61" s="1" t="s">
        <v>756</v>
      </c>
      <c r="D61">
        <v>14.2</v>
      </c>
      <c r="E61">
        <v>914</v>
      </c>
      <c r="F61" t="s">
        <v>757</v>
      </c>
      <c r="G61">
        <v>13.36</v>
      </c>
      <c r="H61" t="s">
        <v>776</v>
      </c>
      <c r="I61">
        <v>12.75</v>
      </c>
      <c r="J61">
        <v>11.94</v>
      </c>
      <c r="K61">
        <v>165</v>
      </c>
      <c r="L61">
        <v>28</v>
      </c>
      <c r="M61">
        <v>413</v>
      </c>
      <c r="O61">
        <f t="shared" si="12"/>
        <v>11994432.141100392</v>
      </c>
      <c r="Q61">
        <f t="shared" si="13"/>
        <v>11.94</v>
      </c>
      <c r="R61">
        <f t="shared" si="14"/>
        <v>17.7890625156661</v>
      </c>
      <c r="T61">
        <f t="shared" si="15"/>
        <v>17.291645372358484</v>
      </c>
      <c r="U61">
        <f t="shared" si="16"/>
        <v>0.24742381445630851</v>
      </c>
      <c r="W61">
        <f t="shared" si="17"/>
        <v>11.94</v>
      </c>
      <c r="X61">
        <f t="shared" si="18"/>
        <v>17.7890625156661</v>
      </c>
      <c r="Y61">
        <f t="shared" si="19"/>
        <v>17.291645372358484</v>
      </c>
      <c r="Z61">
        <f t="shared" si="20"/>
        <v>17.969808182910342</v>
      </c>
      <c r="AA61">
        <f t="shared" si="21"/>
        <v>16.613482561806627</v>
      </c>
      <c r="AB61">
        <f t="shared" si="22"/>
        <v>18.647970993462195</v>
      </c>
      <c r="AC61">
        <f t="shared" si="23"/>
        <v>15.935319751254772</v>
      </c>
    </row>
    <row r="62" spans="1:29" x14ac:dyDescent="0.2">
      <c r="A62">
        <v>59</v>
      </c>
      <c r="B62" t="s">
        <v>57</v>
      </c>
      <c r="C62" s="1" t="s">
        <v>756</v>
      </c>
      <c r="D62">
        <v>14.2</v>
      </c>
      <c r="E62">
        <v>914</v>
      </c>
      <c r="F62" t="s">
        <v>757</v>
      </c>
      <c r="G62">
        <v>13.36</v>
      </c>
      <c r="H62" t="s">
        <v>776</v>
      </c>
      <c r="I62">
        <v>12.75</v>
      </c>
      <c r="J62">
        <v>11.94</v>
      </c>
      <c r="K62">
        <v>83.8</v>
      </c>
      <c r="L62">
        <v>40</v>
      </c>
      <c r="M62">
        <v>360</v>
      </c>
      <c r="O62">
        <f t="shared" si="12"/>
        <v>6739595.8878931114</v>
      </c>
      <c r="Q62">
        <f t="shared" si="13"/>
        <v>11.94</v>
      </c>
      <c r="R62">
        <f t="shared" si="14"/>
        <v>17.159958053536858</v>
      </c>
      <c r="T62">
        <f t="shared" si="15"/>
        <v>17.291645372358484</v>
      </c>
      <c r="U62">
        <f t="shared" si="16"/>
        <v>1.7341549938428659E-2</v>
      </c>
      <c r="W62">
        <f t="shared" si="17"/>
        <v>11.94</v>
      </c>
      <c r="X62">
        <f t="shared" si="18"/>
        <v>17.159958053536858</v>
      </c>
      <c r="Y62">
        <f t="shared" si="19"/>
        <v>17.291645372358484</v>
      </c>
      <c r="Z62">
        <f t="shared" si="20"/>
        <v>17.969808182910342</v>
      </c>
      <c r="AA62">
        <f t="shared" si="21"/>
        <v>16.613482561806627</v>
      </c>
      <c r="AB62">
        <f t="shared" si="22"/>
        <v>18.647970993462195</v>
      </c>
      <c r="AC62">
        <f t="shared" si="23"/>
        <v>15.935319751254772</v>
      </c>
    </row>
    <row r="63" spans="1:29" x14ac:dyDescent="0.2">
      <c r="A63">
        <v>60</v>
      </c>
      <c r="B63" t="s">
        <v>57</v>
      </c>
      <c r="C63" s="1" t="s">
        <v>756</v>
      </c>
      <c r="D63">
        <v>14.2</v>
      </c>
      <c r="E63">
        <v>914</v>
      </c>
      <c r="F63" t="s">
        <v>757</v>
      </c>
      <c r="G63">
        <v>13.36</v>
      </c>
      <c r="H63" t="s">
        <v>776</v>
      </c>
      <c r="I63">
        <v>12.75</v>
      </c>
      <c r="J63">
        <v>11.94</v>
      </c>
      <c r="K63">
        <v>144</v>
      </c>
      <c r="L63">
        <v>20</v>
      </c>
      <c r="M63">
        <v>422</v>
      </c>
      <c r="O63">
        <f t="shared" si="12"/>
        <v>5925932.0542728081</v>
      </c>
      <c r="Q63">
        <f t="shared" si="13"/>
        <v>11.94</v>
      </c>
      <c r="R63">
        <f t="shared" si="14"/>
        <v>17.019541941076401</v>
      </c>
      <c r="T63">
        <f t="shared" si="15"/>
        <v>17.291645372358484</v>
      </c>
      <c r="U63">
        <f t="shared" si="16"/>
        <v>7.404027731548346E-2</v>
      </c>
      <c r="W63">
        <f t="shared" si="17"/>
        <v>11.94</v>
      </c>
      <c r="X63">
        <f t="shared" si="18"/>
        <v>17.019541941076401</v>
      </c>
      <c r="Y63">
        <f t="shared" si="19"/>
        <v>17.291645372358484</v>
      </c>
      <c r="Z63">
        <f t="shared" si="20"/>
        <v>17.969808182910342</v>
      </c>
      <c r="AA63">
        <f t="shared" si="21"/>
        <v>16.613482561806627</v>
      </c>
      <c r="AB63">
        <f t="shared" si="22"/>
        <v>18.647970993462195</v>
      </c>
      <c r="AC63">
        <f t="shared" si="23"/>
        <v>15.935319751254772</v>
      </c>
    </row>
    <row r="64" spans="1:29" x14ac:dyDescent="0.2">
      <c r="A64">
        <v>61</v>
      </c>
      <c r="B64" t="s">
        <v>57</v>
      </c>
      <c r="C64" s="1" t="s">
        <v>756</v>
      </c>
      <c r="D64">
        <v>14.2</v>
      </c>
      <c r="E64">
        <v>914</v>
      </c>
      <c r="F64" t="s">
        <v>757</v>
      </c>
      <c r="G64">
        <v>13.36</v>
      </c>
      <c r="H64" t="s">
        <v>776</v>
      </c>
      <c r="I64">
        <v>12.75</v>
      </c>
      <c r="J64">
        <v>11.94</v>
      </c>
      <c r="K64">
        <v>71.099999999999994</v>
      </c>
      <c r="L64">
        <v>20</v>
      </c>
      <c r="M64">
        <v>380</v>
      </c>
      <c r="O64">
        <f t="shared" si="12"/>
        <v>1801120.5414246337</v>
      </c>
      <c r="Q64">
        <f t="shared" si="13"/>
        <v>11.94</v>
      </c>
      <c r="R64">
        <f t="shared" si="14"/>
        <v>15.719813647718162</v>
      </c>
      <c r="T64">
        <f t="shared" si="15"/>
        <v>17.291645372358484</v>
      </c>
      <c r="U64">
        <f t="shared" si="16"/>
        <v>2.4706549705857701</v>
      </c>
      <c r="W64">
        <f t="shared" si="17"/>
        <v>11.94</v>
      </c>
      <c r="X64">
        <f t="shared" si="18"/>
        <v>15.719813647718162</v>
      </c>
      <c r="Y64">
        <f t="shared" si="19"/>
        <v>17.291645372358484</v>
      </c>
      <c r="Z64">
        <f t="shared" si="20"/>
        <v>17.969808182910342</v>
      </c>
      <c r="AA64">
        <f t="shared" si="21"/>
        <v>16.613482561806627</v>
      </c>
      <c r="AB64">
        <f t="shared" si="22"/>
        <v>18.647970993462195</v>
      </c>
      <c r="AC64">
        <f t="shared" si="23"/>
        <v>15.935319751254772</v>
      </c>
    </row>
    <row r="65" spans="1:29" x14ac:dyDescent="0.2">
      <c r="A65">
        <v>62</v>
      </c>
      <c r="B65" t="s">
        <v>57</v>
      </c>
      <c r="C65" s="1" t="s">
        <v>756</v>
      </c>
      <c r="D65">
        <v>14.2</v>
      </c>
      <c r="E65">
        <v>914</v>
      </c>
      <c r="F65" t="s">
        <v>757</v>
      </c>
      <c r="G65">
        <v>13.36</v>
      </c>
      <c r="H65" t="s">
        <v>776</v>
      </c>
      <c r="I65">
        <v>12.75</v>
      </c>
      <c r="J65">
        <v>11.94</v>
      </c>
      <c r="K65">
        <v>99.3</v>
      </c>
      <c r="L65">
        <v>25</v>
      </c>
      <c r="M65">
        <v>430</v>
      </c>
      <c r="O65">
        <f t="shared" si="12"/>
        <v>7003268.5904555265</v>
      </c>
      <c r="Q65">
        <f t="shared" si="13"/>
        <v>11.94</v>
      </c>
      <c r="R65">
        <f t="shared" si="14"/>
        <v>17.20184106554375</v>
      </c>
      <c r="T65">
        <f t="shared" si="15"/>
        <v>17.291645372358484</v>
      </c>
      <c r="U65">
        <f t="shared" si="16"/>
        <v>8.0648135224749701E-3</v>
      </c>
      <c r="W65">
        <f t="shared" si="17"/>
        <v>11.94</v>
      </c>
      <c r="X65">
        <f t="shared" si="18"/>
        <v>17.20184106554375</v>
      </c>
      <c r="Y65">
        <f t="shared" si="19"/>
        <v>17.291645372358484</v>
      </c>
      <c r="Z65">
        <f t="shared" si="20"/>
        <v>17.969808182910342</v>
      </c>
      <c r="AA65">
        <f t="shared" si="21"/>
        <v>16.613482561806627</v>
      </c>
      <c r="AB65">
        <f t="shared" si="22"/>
        <v>18.647970993462195</v>
      </c>
      <c r="AC65">
        <f t="shared" si="23"/>
        <v>15.935319751254772</v>
      </c>
    </row>
    <row r="66" spans="1:29" x14ac:dyDescent="0.2">
      <c r="A66">
        <v>63</v>
      </c>
      <c r="B66" t="s">
        <v>57</v>
      </c>
      <c r="C66" s="1" t="s">
        <v>756</v>
      </c>
      <c r="D66">
        <v>14.2</v>
      </c>
      <c r="E66">
        <v>914</v>
      </c>
      <c r="F66" t="s">
        <v>757</v>
      </c>
      <c r="G66">
        <v>13.36</v>
      </c>
      <c r="H66" t="s">
        <v>776</v>
      </c>
      <c r="I66">
        <v>12.75</v>
      </c>
      <c r="J66">
        <v>11.94</v>
      </c>
      <c r="K66">
        <v>144</v>
      </c>
      <c r="L66">
        <v>30</v>
      </c>
      <c r="M66">
        <v>400</v>
      </c>
      <c r="O66">
        <f t="shared" si="12"/>
        <v>10340975.77308888</v>
      </c>
      <c r="Q66">
        <f t="shared" si="13"/>
        <v>11.94</v>
      </c>
      <c r="R66">
        <f t="shared" si="14"/>
        <v>17.627183414075041</v>
      </c>
      <c r="T66">
        <f t="shared" si="15"/>
        <v>17.291645372358484</v>
      </c>
      <c r="U66">
        <f t="shared" si="16"/>
        <v>0.11258577743898193</v>
      </c>
      <c r="W66">
        <f t="shared" si="17"/>
        <v>11.94</v>
      </c>
      <c r="X66">
        <f t="shared" si="18"/>
        <v>17.627183414075041</v>
      </c>
      <c r="Y66">
        <f t="shared" si="19"/>
        <v>17.291645372358484</v>
      </c>
      <c r="Z66">
        <f t="shared" si="20"/>
        <v>17.969808182910342</v>
      </c>
      <c r="AA66">
        <f t="shared" si="21"/>
        <v>16.613482561806627</v>
      </c>
      <c r="AB66">
        <f t="shared" si="22"/>
        <v>18.647970993462195</v>
      </c>
      <c r="AC66">
        <f t="shared" si="23"/>
        <v>15.935319751254772</v>
      </c>
    </row>
    <row r="67" spans="1:29" x14ac:dyDescent="0.2">
      <c r="A67">
        <v>64</v>
      </c>
      <c r="B67" t="s">
        <v>529</v>
      </c>
      <c r="C67" s="1" t="s">
        <v>886</v>
      </c>
      <c r="D67">
        <v>14.9</v>
      </c>
      <c r="E67">
        <v>137805</v>
      </c>
      <c r="F67" t="s">
        <v>887</v>
      </c>
      <c r="G67">
        <v>16.87</v>
      </c>
      <c r="H67" t="s">
        <v>888</v>
      </c>
      <c r="I67">
        <v>10.210000000000001</v>
      </c>
      <c r="J67">
        <v>9.8699999999999992</v>
      </c>
      <c r="K67">
        <v>50.2</v>
      </c>
      <c r="L67">
        <v>28</v>
      </c>
      <c r="M67">
        <v>380</v>
      </c>
      <c r="O67">
        <f t="shared" si="12"/>
        <v>2492487.3742876593</v>
      </c>
      <c r="Q67">
        <f t="shared" si="13"/>
        <v>9.8699999999999992</v>
      </c>
      <c r="R67">
        <f t="shared" si="14"/>
        <v>16.074365049178297</v>
      </c>
      <c r="T67">
        <f t="shared" si="15"/>
        <v>15.875783658233736</v>
      </c>
      <c r="U67">
        <f t="shared" si="16"/>
        <v>3.9434568829476602E-2</v>
      </c>
      <c r="W67">
        <f t="shared" si="17"/>
        <v>9.8699999999999992</v>
      </c>
      <c r="X67">
        <f t="shared" si="18"/>
        <v>16.074365049178297</v>
      </c>
      <c r="Y67">
        <f t="shared" si="19"/>
        <v>15.875783658233736</v>
      </c>
      <c r="Z67">
        <f t="shared" si="20"/>
        <v>16.553946468785593</v>
      </c>
      <c r="AA67">
        <f t="shared" si="21"/>
        <v>15.197620847681881</v>
      </c>
      <c r="AB67">
        <f t="shared" si="22"/>
        <v>17.232109279337447</v>
      </c>
      <c r="AC67">
        <f t="shared" si="23"/>
        <v>14.519458037130024</v>
      </c>
    </row>
    <row r="68" spans="1:29" x14ac:dyDescent="0.2">
      <c r="A68">
        <v>65</v>
      </c>
      <c r="B68" t="s">
        <v>529</v>
      </c>
      <c r="C68" s="1" t="s">
        <v>886</v>
      </c>
      <c r="D68">
        <v>14.9</v>
      </c>
      <c r="E68">
        <v>137805</v>
      </c>
      <c r="F68" t="s">
        <v>887</v>
      </c>
      <c r="G68">
        <v>16.87</v>
      </c>
      <c r="H68" t="s">
        <v>888</v>
      </c>
      <c r="I68">
        <v>10.210000000000001</v>
      </c>
      <c r="J68">
        <v>9.8699999999999992</v>
      </c>
      <c r="K68">
        <v>15.4</v>
      </c>
      <c r="L68">
        <v>25</v>
      </c>
      <c r="M68">
        <v>440</v>
      </c>
      <c r="O68">
        <f t="shared" ref="O68:O99" si="24">IF(AND(K68&lt;&gt;"",L68&lt;&gt;"",M68&lt;&gt;""),K68*(L68/2)^2*PI()*2^(M68/60),"")</f>
        <v>1219112.8840514841</v>
      </c>
      <c r="Q68">
        <f t="shared" ref="Q68:Q99" si="25">J68</f>
        <v>9.8699999999999992</v>
      </c>
      <c r="R68">
        <f t="shared" ref="R68:R99" si="26">LOG(O68,2.5)</f>
        <v>15.293872916654596</v>
      </c>
      <c r="T68">
        <f t="shared" ref="T68:T99" si="27">$Q68*$T$2+$U$2</f>
        <v>15.875783658233736</v>
      </c>
      <c r="U68">
        <f t="shared" ref="U68:U99" si="28">(R68-T68)^2</f>
        <v>0.3386201111651847</v>
      </c>
      <c r="W68">
        <f t="shared" ref="W68:W99" si="29">Q68</f>
        <v>9.8699999999999992</v>
      </c>
      <c r="X68">
        <f t="shared" ref="X68:X99" si="30">R68</f>
        <v>15.293872916654596</v>
      </c>
      <c r="Y68">
        <f t="shared" ref="Y68:Y99" si="31">$Q68*$T$2+$U$2</f>
        <v>15.875783658233736</v>
      </c>
      <c r="Z68">
        <f t="shared" ref="Z68:Z99" si="32">$Q68*$T$2+$U$2+$U$3</f>
        <v>16.553946468785593</v>
      </c>
      <c r="AA68">
        <f t="shared" ref="AA68:AA99" si="33">$Q68*$T$2+$U$2-$U$3</f>
        <v>15.197620847681881</v>
      </c>
      <c r="AB68">
        <f t="shared" ref="AB68:AB99" si="34">$Q68*$T$2+$U$2+$U$3*2</f>
        <v>17.232109279337447</v>
      </c>
      <c r="AC68">
        <f t="shared" ref="AC68:AC99" si="35">$Q68*$T$2+$U$2-$U$3*2</f>
        <v>14.519458037130024</v>
      </c>
    </row>
    <row r="69" spans="1:29" x14ac:dyDescent="0.2">
      <c r="A69">
        <v>66</v>
      </c>
      <c r="B69" t="s">
        <v>57</v>
      </c>
      <c r="C69" s="1" t="s">
        <v>886</v>
      </c>
      <c r="D69">
        <v>14.9</v>
      </c>
      <c r="E69">
        <v>137805</v>
      </c>
      <c r="F69" t="s">
        <v>887</v>
      </c>
      <c r="G69">
        <v>16.87</v>
      </c>
      <c r="H69" t="s">
        <v>888</v>
      </c>
      <c r="I69">
        <v>10.210000000000001</v>
      </c>
      <c r="J69">
        <v>9.8699999999999992</v>
      </c>
      <c r="K69">
        <v>32.200000000000003</v>
      </c>
      <c r="L69">
        <v>25</v>
      </c>
      <c r="M69">
        <v>410</v>
      </c>
      <c r="O69">
        <f t="shared" si="24"/>
        <v>1802453.5189934506</v>
      </c>
      <c r="Q69">
        <f t="shared" si="25"/>
        <v>9.8699999999999992</v>
      </c>
      <c r="R69">
        <f t="shared" si="26"/>
        <v>15.720621042820856</v>
      </c>
      <c r="T69">
        <f t="shared" si="27"/>
        <v>15.875783658233736</v>
      </c>
      <c r="U69">
        <f t="shared" si="28"/>
        <v>2.4075437221765448E-2</v>
      </c>
      <c r="W69">
        <f t="shared" si="29"/>
        <v>9.8699999999999992</v>
      </c>
      <c r="X69">
        <f t="shared" si="30"/>
        <v>15.720621042820856</v>
      </c>
      <c r="Y69">
        <f t="shared" si="31"/>
        <v>15.875783658233736</v>
      </c>
      <c r="Z69">
        <f t="shared" si="32"/>
        <v>16.553946468785593</v>
      </c>
      <c r="AA69">
        <f t="shared" si="33"/>
        <v>15.197620847681881</v>
      </c>
      <c r="AB69">
        <f t="shared" si="34"/>
        <v>17.232109279337447</v>
      </c>
      <c r="AC69">
        <f t="shared" si="35"/>
        <v>14.519458037130024</v>
      </c>
    </row>
    <row r="70" spans="1:29" x14ac:dyDescent="0.2">
      <c r="A70">
        <v>67</v>
      </c>
      <c r="B70" t="s">
        <v>57</v>
      </c>
      <c r="C70" s="1" t="s">
        <v>886</v>
      </c>
      <c r="D70">
        <v>16</v>
      </c>
      <c r="E70">
        <v>81510</v>
      </c>
      <c r="F70" t="s">
        <v>932</v>
      </c>
      <c r="G70">
        <v>19.170000000000002</v>
      </c>
      <c r="H70" t="s">
        <v>933</v>
      </c>
      <c r="I70">
        <v>11.34</v>
      </c>
      <c r="J70">
        <v>10.67</v>
      </c>
      <c r="K70">
        <v>34.4</v>
      </c>
      <c r="L70">
        <v>25</v>
      </c>
      <c r="M70">
        <v>450</v>
      </c>
      <c r="O70">
        <f t="shared" si="24"/>
        <v>3056703.4614529549</v>
      </c>
      <c r="Q70">
        <f t="shared" si="25"/>
        <v>10.67</v>
      </c>
      <c r="R70">
        <f t="shared" si="26"/>
        <v>16.297062791960833</v>
      </c>
      <c r="T70">
        <f t="shared" si="27"/>
        <v>16.42297659122881</v>
      </c>
      <c r="U70">
        <f t="shared" si="28"/>
        <v>1.585428484609637E-2</v>
      </c>
      <c r="W70">
        <f t="shared" si="29"/>
        <v>10.67</v>
      </c>
      <c r="X70">
        <f t="shared" si="30"/>
        <v>16.297062791960833</v>
      </c>
      <c r="Y70">
        <f t="shared" si="31"/>
        <v>16.42297659122881</v>
      </c>
      <c r="Z70">
        <f t="shared" si="32"/>
        <v>17.101139401780667</v>
      </c>
      <c r="AA70">
        <f t="shared" si="33"/>
        <v>15.744813780676955</v>
      </c>
      <c r="AB70">
        <f t="shared" si="34"/>
        <v>17.779302212332521</v>
      </c>
      <c r="AC70">
        <f t="shared" si="35"/>
        <v>15.066650970125098</v>
      </c>
    </row>
    <row r="71" spans="1:29" x14ac:dyDescent="0.2">
      <c r="A71">
        <v>68</v>
      </c>
      <c r="B71" t="s">
        <v>57</v>
      </c>
      <c r="C71" s="1" t="s">
        <v>940</v>
      </c>
      <c r="D71">
        <v>14.2</v>
      </c>
      <c r="E71">
        <v>812</v>
      </c>
      <c r="F71" t="s">
        <v>941</v>
      </c>
      <c r="G71">
        <v>15.77</v>
      </c>
      <c r="H71" t="s">
        <v>942</v>
      </c>
      <c r="I71">
        <v>14.19</v>
      </c>
      <c r="J71">
        <v>13.67</v>
      </c>
      <c r="K71">
        <v>253</v>
      </c>
      <c r="L71">
        <v>40</v>
      </c>
      <c r="M71">
        <v>350</v>
      </c>
      <c r="O71">
        <f t="shared" si="24"/>
        <v>18127532.533876985</v>
      </c>
      <c r="Q71">
        <f t="shared" si="25"/>
        <v>13.67</v>
      </c>
      <c r="R71">
        <f t="shared" si="26"/>
        <v>18.239781210890424</v>
      </c>
      <c r="T71">
        <f t="shared" si="27"/>
        <v>18.474950089960323</v>
      </c>
      <c r="U71">
        <f t="shared" si="28"/>
        <v>5.530440168299295E-2</v>
      </c>
      <c r="W71">
        <f t="shared" si="29"/>
        <v>13.67</v>
      </c>
      <c r="X71">
        <f t="shared" si="30"/>
        <v>18.239781210890424</v>
      </c>
      <c r="Y71">
        <f t="shared" si="31"/>
        <v>18.474950089960323</v>
      </c>
      <c r="Z71">
        <f t="shared" si="32"/>
        <v>19.153112900512181</v>
      </c>
      <c r="AA71">
        <f t="shared" si="33"/>
        <v>17.796787279408466</v>
      </c>
      <c r="AB71">
        <f t="shared" si="34"/>
        <v>19.831275711064034</v>
      </c>
      <c r="AC71">
        <f t="shared" si="35"/>
        <v>17.118624468856613</v>
      </c>
    </row>
    <row r="72" spans="1:29" x14ac:dyDescent="0.2">
      <c r="A72">
        <v>69</v>
      </c>
      <c r="B72" t="s">
        <v>57</v>
      </c>
      <c r="C72" s="1" t="s">
        <v>940</v>
      </c>
      <c r="D72">
        <v>19.899999999999999</v>
      </c>
      <c r="E72">
        <v>14213</v>
      </c>
      <c r="F72" t="s">
        <v>961</v>
      </c>
      <c r="G72">
        <v>18.5</v>
      </c>
      <c r="H72" t="s">
        <v>962</v>
      </c>
      <c r="I72">
        <v>13.72</v>
      </c>
      <c r="J72">
        <v>13.11</v>
      </c>
      <c r="K72">
        <v>90.3</v>
      </c>
      <c r="L72">
        <v>40</v>
      </c>
      <c r="M72">
        <v>380</v>
      </c>
      <c r="O72">
        <f t="shared" si="24"/>
        <v>9149996.3370264098</v>
      </c>
      <c r="Q72">
        <f t="shared" si="25"/>
        <v>13.11</v>
      </c>
      <c r="R72">
        <f t="shared" si="26"/>
        <v>17.493644188827314</v>
      </c>
      <c r="T72">
        <f t="shared" si="27"/>
        <v>18.091915036863774</v>
      </c>
      <c r="U72">
        <f t="shared" si="28"/>
        <v>0.35792800761026505</v>
      </c>
      <c r="W72">
        <f t="shared" si="29"/>
        <v>13.11</v>
      </c>
      <c r="X72">
        <f t="shared" si="30"/>
        <v>17.493644188827314</v>
      </c>
      <c r="Y72">
        <f t="shared" si="31"/>
        <v>18.091915036863774</v>
      </c>
      <c r="Z72">
        <f t="shared" si="32"/>
        <v>18.770077847415632</v>
      </c>
      <c r="AA72">
        <f t="shared" si="33"/>
        <v>17.413752226311917</v>
      </c>
      <c r="AB72">
        <f t="shared" si="34"/>
        <v>19.448240657967485</v>
      </c>
      <c r="AC72">
        <f t="shared" si="35"/>
        <v>16.735589415760064</v>
      </c>
    </row>
    <row r="73" spans="1:29" x14ac:dyDescent="0.2">
      <c r="A73">
        <v>70</v>
      </c>
      <c r="B73" t="s">
        <v>57</v>
      </c>
      <c r="C73" s="1" t="s">
        <v>980</v>
      </c>
      <c r="D73">
        <v>11.3</v>
      </c>
      <c r="E73">
        <v>125298</v>
      </c>
      <c r="F73" t="s">
        <v>981</v>
      </c>
      <c r="G73">
        <v>19.059999999999999</v>
      </c>
      <c r="H73" t="s">
        <v>982</v>
      </c>
      <c r="I73">
        <v>12.56</v>
      </c>
      <c r="J73">
        <v>11.67</v>
      </c>
      <c r="K73">
        <v>112</v>
      </c>
      <c r="L73">
        <v>20</v>
      </c>
      <c r="M73">
        <v>460</v>
      </c>
      <c r="O73">
        <f t="shared" si="24"/>
        <v>7149316.5838639177</v>
      </c>
      <c r="Q73">
        <f t="shared" si="25"/>
        <v>11.67</v>
      </c>
      <c r="R73">
        <f t="shared" si="26"/>
        <v>17.224366435688339</v>
      </c>
      <c r="T73">
        <f t="shared" si="27"/>
        <v>17.106967757472646</v>
      </c>
      <c r="U73">
        <f t="shared" si="28"/>
        <v>1.3782449646791843E-2</v>
      </c>
      <c r="W73">
        <f t="shared" si="29"/>
        <v>11.67</v>
      </c>
      <c r="X73">
        <f t="shared" si="30"/>
        <v>17.224366435688339</v>
      </c>
      <c r="Y73">
        <f t="shared" si="31"/>
        <v>17.106967757472646</v>
      </c>
      <c r="Z73">
        <f t="shared" si="32"/>
        <v>17.785130568024503</v>
      </c>
      <c r="AA73">
        <f t="shared" si="33"/>
        <v>16.428804946920788</v>
      </c>
      <c r="AB73">
        <f t="shared" si="34"/>
        <v>18.463293378576356</v>
      </c>
      <c r="AC73">
        <f t="shared" si="35"/>
        <v>15.750642136368933</v>
      </c>
    </row>
    <row r="74" spans="1:29" x14ac:dyDescent="0.2">
      <c r="A74">
        <v>71</v>
      </c>
      <c r="B74" t="s">
        <v>991</v>
      </c>
      <c r="C74" s="1" t="s">
        <v>980</v>
      </c>
      <c r="D74">
        <v>17.399999999999999</v>
      </c>
      <c r="E74">
        <v>7142</v>
      </c>
      <c r="F74" t="s">
        <v>992</v>
      </c>
      <c r="G74">
        <v>17.82</v>
      </c>
      <c r="H74" t="s">
        <v>993</v>
      </c>
      <c r="I74">
        <v>11.73</v>
      </c>
      <c r="J74">
        <v>11.34</v>
      </c>
      <c r="K74">
        <v>34.4</v>
      </c>
      <c r="L74">
        <v>35</v>
      </c>
      <c r="M74">
        <v>430</v>
      </c>
      <c r="O74">
        <f t="shared" si="24"/>
        <v>4755170.0044599539</v>
      </c>
      <c r="Q74">
        <f t="shared" si="25"/>
        <v>11.34</v>
      </c>
      <c r="R74">
        <f t="shared" si="26"/>
        <v>16.77932829753016</v>
      </c>
      <c r="T74">
        <f t="shared" si="27"/>
        <v>16.881250672612182</v>
      </c>
      <c r="U74">
        <f t="shared" si="28"/>
        <v>1.0388170542360461E-2</v>
      </c>
      <c r="W74">
        <f t="shared" si="29"/>
        <v>11.34</v>
      </c>
      <c r="X74">
        <f t="shared" si="30"/>
        <v>16.77932829753016</v>
      </c>
      <c r="Y74">
        <f t="shared" si="31"/>
        <v>16.881250672612182</v>
      </c>
      <c r="Z74">
        <f t="shared" si="32"/>
        <v>17.55941348316404</v>
      </c>
      <c r="AA74">
        <f t="shared" si="33"/>
        <v>16.203087862060325</v>
      </c>
      <c r="AB74">
        <f t="shared" si="34"/>
        <v>18.237576293715893</v>
      </c>
      <c r="AC74">
        <f t="shared" si="35"/>
        <v>15.52492505150847</v>
      </c>
    </row>
    <row r="75" spans="1:29" x14ac:dyDescent="0.2">
      <c r="A75">
        <v>72</v>
      </c>
      <c r="B75" t="s">
        <v>57</v>
      </c>
      <c r="C75" s="1" t="s">
        <v>999</v>
      </c>
      <c r="D75">
        <v>14.6</v>
      </c>
      <c r="E75">
        <v>43254</v>
      </c>
      <c r="F75" t="s">
        <v>1000</v>
      </c>
      <c r="G75">
        <v>19.690000000000001</v>
      </c>
      <c r="H75" t="s">
        <v>1001</v>
      </c>
      <c r="I75">
        <v>11.42</v>
      </c>
      <c r="J75">
        <v>10.54</v>
      </c>
      <c r="K75">
        <v>20.8</v>
      </c>
      <c r="L75">
        <v>40</v>
      </c>
      <c r="M75">
        <v>380</v>
      </c>
      <c r="O75">
        <f t="shared" si="24"/>
        <v>2107640.3522718642</v>
      </c>
      <c r="Q75">
        <f t="shared" si="25"/>
        <v>10.54</v>
      </c>
      <c r="R75">
        <f t="shared" si="26"/>
        <v>15.89133127367572</v>
      </c>
      <c r="T75">
        <f t="shared" si="27"/>
        <v>16.334057739617108</v>
      </c>
      <c r="U75">
        <f t="shared" si="28"/>
        <v>0.19600672364495186</v>
      </c>
      <c r="W75">
        <f t="shared" si="29"/>
        <v>10.54</v>
      </c>
      <c r="X75">
        <f t="shared" si="30"/>
        <v>15.89133127367572</v>
      </c>
      <c r="Y75">
        <f t="shared" si="31"/>
        <v>16.334057739617108</v>
      </c>
      <c r="Z75">
        <f t="shared" si="32"/>
        <v>17.012220550168966</v>
      </c>
      <c r="AA75">
        <f t="shared" si="33"/>
        <v>15.655894929065253</v>
      </c>
      <c r="AB75">
        <f t="shared" si="34"/>
        <v>17.690383360720819</v>
      </c>
      <c r="AC75">
        <f t="shared" si="35"/>
        <v>14.977732118513396</v>
      </c>
    </row>
    <row r="76" spans="1:29" x14ac:dyDescent="0.2">
      <c r="A76">
        <v>73</v>
      </c>
      <c r="B76" t="s">
        <v>57</v>
      </c>
      <c r="C76" s="1" t="s">
        <v>1020</v>
      </c>
      <c r="D76">
        <v>20.100000000000001</v>
      </c>
      <c r="E76">
        <v>31</v>
      </c>
      <c r="F76" t="s">
        <v>1021</v>
      </c>
      <c r="G76">
        <v>13.13</v>
      </c>
      <c r="H76" t="s">
        <v>1022</v>
      </c>
      <c r="I76">
        <v>13.99</v>
      </c>
      <c r="J76">
        <v>12.97</v>
      </c>
      <c r="K76">
        <v>490</v>
      </c>
      <c r="L76">
        <v>30</v>
      </c>
      <c r="M76">
        <v>450</v>
      </c>
      <c r="O76">
        <f t="shared" si="24"/>
        <v>62697964.023290843</v>
      </c>
      <c r="Q76">
        <f t="shared" si="25"/>
        <v>12.97</v>
      </c>
      <c r="R76">
        <f t="shared" si="26"/>
        <v>19.59404248980649</v>
      </c>
      <c r="T76">
        <f t="shared" si="27"/>
        <v>17.996156273589641</v>
      </c>
      <c r="U76">
        <f t="shared" si="28"/>
        <v>2.5532403599758009</v>
      </c>
      <c r="W76">
        <f t="shared" si="29"/>
        <v>12.97</v>
      </c>
      <c r="X76">
        <f t="shared" si="30"/>
        <v>19.59404248980649</v>
      </c>
      <c r="Y76">
        <f t="shared" si="31"/>
        <v>17.996156273589641</v>
      </c>
      <c r="Z76">
        <f t="shared" si="32"/>
        <v>18.674319084141498</v>
      </c>
      <c r="AA76">
        <f t="shared" si="33"/>
        <v>17.317993463037784</v>
      </c>
      <c r="AB76">
        <f t="shared" si="34"/>
        <v>19.352481894693351</v>
      </c>
      <c r="AC76">
        <f t="shared" si="35"/>
        <v>16.63983065248593</v>
      </c>
    </row>
    <row r="77" spans="1:29" x14ac:dyDescent="0.2">
      <c r="A77">
        <v>74</v>
      </c>
      <c r="B77" t="s">
        <v>57</v>
      </c>
      <c r="C77" s="1" t="s">
        <v>1040</v>
      </c>
      <c r="D77">
        <v>16.7</v>
      </c>
      <c r="E77">
        <v>1342</v>
      </c>
      <c r="F77" t="s">
        <v>1041</v>
      </c>
      <c r="G77">
        <v>13.82</v>
      </c>
      <c r="H77" t="s">
        <v>1042</v>
      </c>
      <c r="I77">
        <v>14.34</v>
      </c>
      <c r="J77">
        <v>13.88</v>
      </c>
      <c r="K77">
        <v>144</v>
      </c>
      <c r="L77">
        <v>20</v>
      </c>
      <c r="M77">
        <v>559</v>
      </c>
      <c r="O77">
        <f t="shared" si="24"/>
        <v>28847520.527292773</v>
      </c>
      <c r="Q77">
        <f t="shared" si="25"/>
        <v>13.88</v>
      </c>
      <c r="R77">
        <f t="shared" si="26"/>
        <v>18.746816928395504</v>
      </c>
      <c r="T77">
        <f t="shared" si="27"/>
        <v>18.618588234871531</v>
      </c>
      <c r="U77">
        <f t="shared" si="28"/>
        <v>1.6442597842864861E-2</v>
      </c>
      <c r="W77">
        <f t="shared" si="29"/>
        <v>13.88</v>
      </c>
      <c r="X77">
        <f t="shared" si="30"/>
        <v>18.746816928395504</v>
      </c>
      <c r="Y77">
        <f t="shared" si="31"/>
        <v>18.618588234871531</v>
      </c>
      <c r="Z77">
        <f t="shared" si="32"/>
        <v>19.296751045423388</v>
      </c>
      <c r="AA77">
        <f t="shared" si="33"/>
        <v>17.940425424319674</v>
      </c>
      <c r="AB77">
        <f t="shared" si="34"/>
        <v>19.974913855975242</v>
      </c>
      <c r="AC77">
        <f t="shared" si="35"/>
        <v>17.26226261376782</v>
      </c>
    </row>
    <row r="78" spans="1:29" x14ac:dyDescent="0.2">
      <c r="A78">
        <v>75</v>
      </c>
      <c r="B78" t="s">
        <v>57</v>
      </c>
      <c r="C78" s="1" t="s">
        <v>1051</v>
      </c>
      <c r="D78">
        <v>11.9</v>
      </c>
      <c r="E78">
        <v>141313</v>
      </c>
      <c r="F78" t="s">
        <v>1052</v>
      </c>
      <c r="G78">
        <v>18.34</v>
      </c>
      <c r="H78" t="s">
        <v>1053</v>
      </c>
      <c r="I78">
        <v>13.43</v>
      </c>
      <c r="J78">
        <v>12.68</v>
      </c>
      <c r="K78">
        <v>197</v>
      </c>
      <c r="L78">
        <v>40</v>
      </c>
      <c r="M78">
        <v>290</v>
      </c>
      <c r="O78">
        <f t="shared" si="24"/>
        <v>7057557.1327544805</v>
      </c>
      <c r="Q78">
        <f t="shared" si="25"/>
        <v>12.68</v>
      </c>
      <c r="R78">
        <f t="shared" si="26"/>
        <v>17.21026851613686</v>
      </c>
      <c r="T78">
        <f t="shared" si="27"/>
        <v>17.797798835378927</v>
      </c>
      <c r="U78">
        <f t="shared" si="28"/>
        <v>0.34519187602868479</v>
      </c>
      <c r="W78">
        <f t="shared" si="29"/>
        <v>12.68</v>
      </c>
      <c r="X78">
        <f t="shared" si="30"/>
        <v>17.21026851613686</v>
      </c>
      <c r="Y78">
        <f t="shared" si="31"/>
        <v>17.797798835378927</v>
      </c>
      <c r="Z78">
        <f t="shared" si="32"/>
        <v>18.475961645930784</v>
      </c>
      <c r="AA78">
        <f t="shared" si="33"/>
        <v>17.11963602482707</v>
      </c>
      <c r="AB78">
        <f t="shared" si="34"/>
        <v>19.154124456482638</v>
      </c>
      <c r="AC78">
        <f t="shared" si="35"/>
        <v>16.441473214275216</v>
      </c>
    </row>
    <row r="79" spans="1:29" x14ac:dyDescent="0.2">
      <c r="A79">
        <v>76</v>
      </c>
      <c r="B79" t="s">
        <v>57</v>
      </c>
      <c r="C79" s="1" t="s">
        <v>1071</v>
      </c>
      <c r="D79">
        <v>13.1</v>
      </c>
      <c r="E79">
        <v>759</v>
      </c>
      <c r="F79" t="s">
        <v>1072</v>
      </c>
      <c r="G79">
        <v>15.49</v>
      </c>
      <c r="H79" t="s">
        <v>1073</v>
      </c>
      <c r="I79">
        <v>13.71</v>
      </c>
      <c r="J79">
        <v>13.35</v>
      </c>
      <c r="K79">
        <v>202</v>
      </c>
      <c r="L79">
        <v>20</v>
      </c>
      <c r="M79">
        <v>475</v>
      </c>
      <c r="O79">
        <f t="shared" si="24"/>
        <v>15333997.018620171</v>
      </c>
      <c r="Q79">
        <f t="shared" si="25"/>
        <v>13.35</v>
      </c>
      <c r="R79">
        <f t="shared" si="26"/>
        <v>18.057132275942301</v>
      </c>
      <c r="T79">
        <f t="shared" si="27"/>
        <v>18.256072916762296</v>
      </c>
      <c r="U79">
        <f t="shared" si="28"/>
        <v>3.9577378569870154E-2</v>
      </c>
      <c r="W79">
        <f t="shared" si="29"/>
        <v>13.35</v>
      </c>
      <c r="X79">
        <f t="shared" si="30"/>
        <v>18.057132275942301</v>
      </c>
      <c r="Y79">
        <f t="shared" si="31"/>
        <v>18.256072916762296</v>
      </c>
      <c r="Z79">
        <f t="shared" si="32"/>
        <v>18.934235727314153</v>
      </c>
      <c r="AA79">
        <f t="shared" si="33"/>
        <v>17.577910106210439</v>
      </c>
      <c r="AB79">
        <f t="shared" si="34"/>
        <v>19.612398537866007</v>
      </c>
      <c r="AC79">
        <f t="shared" si="35"/>
        <v>16.899747295658585</v>
      </c>
    </row>
    <row r="80" spans="1:29" x14ac:dyDescent="0.2">
      <c r="A80">
        <v>77</v>
      </c>
      <c r="B80" t="s">
        <v>57</v>
      </c>
      <c r="C80" s="1" t="s">
        <v>1071</v>
      </c>
      <c r="D80">
        <v>16.899999999999999</v>
      </c>
      <c r="E80">
        <v>140</v>
      </c>
      <c r="F80" t="s">
        <v>1082</v>
      </c>
      <c r="G80">
        <v>13.24</v>
      </c>
      <c r="H80" t="s">
        <v>1083</v>
      </c>
      <c r="I80">
        <v>12.61</v>
      </c>
      <c r="J80">
        <v>11.77</v>
      </c>
      <c r="K80">
        <v>71.8</v>
      </c>
      <c r="L80">
        <v>25</v>
      </c>
      <c r="M80">
        <v>400</v>
      </c>
      <c r="O80">
        <f t="shared" si="24"/>
        <v>3580642.6529117557</v>
      </c>
      <c r="Q80">
        <f t="shared" si="25"/>
        <v>11.77</v>
      </c>
      <c r="R80">
        <f t="shared" si="26"/>
        <v>16.469721158683168</v>
      </c>
      <c r="T80">
        <f t="shared" si="27"/>
        <v>17.17536687409703</v>
      </c>
      <c r="U80">
        <f t="shared" si="28"/>
        <v>0.49793587568194114</v>
      </c>
      <c r="W80">
        <f t="shared" si="29"/>
        <v>11.77</v>
      </c>
      <c r="X80">
        <f t="shared" si="30"/>
        <v>16.469721158683168</v>
      </c>
      <c r="Y80">
        <f t="shared" si="31"/>
        <v>17.17536687409703</v>
      </c>
      <c r="Z80">
        <f t="shared" si="32"/>
        <v>17.853529684648887</v>
      </c>
      <c r="AA80">
        <f t="shared" si="33"/>
        <v>16.497204063545173</v>
      </c>
      <c r="AB80">
        <f t="shared" si="34"/>
        <v>18.53169249520074</v>
      </c>
      <c r="AC80">
        <f t="shared" si="35"/>
        <v>15.819041252993317</v>
      </c>
    </row>
    <row r="81" spans="1:29" x14ac:dyDescent="0.2">
      <c r="A81">
        <v>79</v>
      </c>
      <c r="B81" t="s">
        <v>57</v>
      </c>
      <c r="C81" s="1" t="s">
        <v>1071</v>
      </c>
      <c r="D81">
        <v>20.399999999999999</v>
      </c>
      <c r="E81">
        <v>448</v>
      </c>
      <c r="F81" t="s">
        <v>1110</v>
      </c>
      <c r="G81">
        <v>16.46</v>
      </c>
      <c r="H81" t="s">
        <v>1111</v>
      </c>
      <c r="I81">
        <v>13.6</v>
      </c>
      <c r="J81">
        <v>13.13</v>
      </c>
      <c r="K81">
        <v>202</v>
      </c>
      <c r="L81">
        <v>40</v>
      </c>
      <c r="M81">
        <v>330</v>
      </c>
      <c r="O81">
        <f t="shared" si="24"/>
        <v>11487518.124902273</v>
      </c>
      <c r="Q81">
        <f t="shared" si="25"/>
        <v>13.13</v>
      </c>
      <c r="R81">
        <f t="shared" si="26"/>
        <v>17.741936110373121</v>
      </c>
      <c r="T81">
        <f t="shared" si="27"/>
        <v>18.105594860188653</v>
      </c>
      <c r="U81">
        <f t="shared" si="28"/>
        <v>0.13224768631739531</v>
      </c>
      <c r="W81">
        <f t="shared" si="29"/>
        <v>13.13</v>
      </c>
      <c r="X81">
        <f t="shared" si="30"/>
        <v>17.741936110373121</v>
      </c>
      <c r="Y81">
        <f t="shared" si="31"/>
        <v>18.105594860188653</v>
      </c>
      <c r="Z81">
        <f t="shared" si="32"/>
        <v>18.78375767074051</v>
      </c>
      <c r="AA81">
        <f t="shared" si="33"/>
        <v>17.427432049636796</v>
      </c>
      <c r="AB81">
        <f t="shared" si="34"/>
        <v>19.461920481292363</v>
      </c>
      <c r="AC81">
        <f t="shared" si="35"/>
        <v>16.749269239084942</v>
      </c>
    </row>
    <row r="82" spans="1:29" x14ac:dyDescent="0.2">
      <c r="A82">
        <v>80</v>
      </c>
      <c r="B82" t="s">
        <v>57</v>
      </c>
      <c r="C82" s="1" t="s">
        <v>1128</v>
      </c>
      <c r="D82">
        <v>20</v>
      </c>
      <c r="E82">
        <v>41681</v>
      </c>
      <c r="F82" t="s">
        <v>1129</v>
      </c>
      <c r="G82">
        <v>20.13</v>
      </c>
      <c r="H82" t="s">
        <v>1130</v>
      </c>
      <c r="I82">
        <v>13.22</v>
      </c>
      <c r="J82">
        <v>12.56</v>
      </c>
      <c r="K82">
        <v>62.4</v>
      </c>
      <c r="L82">
        <v>35</v>
      </c>
      <c r="M82">
        <v>470</v>
      </c>
      <c r="O82">
        <f t="shared" si="24"/>
        <v>13692377.340805899</v>
      </c>
      <c r="Q82">
        <f t="shared" si="25"/>
        <v>12.56</v>
      </c>
      <c r="R82">
        <f t="shared" si="26"/>
        <v>17.933554565001103</v>
      </c>
      <c r="T82">
        <f t="shared" si="27"/>
        <v>17.715719895429665</v>
      </c>
      <c r="U82">
        <f t="shared" si="28"/>
        <v>4.7451943267297646E-2</v>
      </c>
      <c r="W82">
        <f t="shared" si="29"/>
        <v>12.56</v>
      </c>
      <c r="X82">
        <f t="shared" si="30"/>
        <v>17.933554565001103</v>
      </c>
      <c r="Y82">
        <f t="shared" si="31"/>
        <v>17.715719895429665</v>
      </c>
      <c r="Z82">
        <f t="shared" si="32"/>
        <v>18.393882705981522</v>
      </c>
      <c r="AA82">
        <f t="shared" si="33"/>
        <v>17.037557084877808</v>
      </c>
      <c r="AB82">
        <f t="shared" si="34"/>
        <v>19.072045516533375</v>
      </c>
      <c r="AC82">
        <f t="shared" si="35"/>
        <v>16.359394274325954</v>
      </c>
    </row>
    <row r="83" spans="1:29" x14ac:dyDescent="0.2">
      <c r="A83">
        <v>81</v>
      </c>
      <c r="B83" t="s">
        <v>57</v>
      </c>
      <c r="C83" s="1" t="s">
        <v>1128</v>
      </c>
      <c r="D83">
        <v>20.399999999999999</v>
      </c>
      <c r="E83">
        <v>846</v>
      </c>
      <c r="F83" t="s">
        <v>1149</v>
      </c>
      <c r="G83">
        <v>16.98</v>
      </c>
      <c r="H83" t="s">
        <v>1150</v>
      </c>
      <c r="I83">
        <v>13.14</v>
      </c>
      <c r="J83">
        <v>12.44</v>
      </c>
      <c r="K83">
        <v>202</v>
      </c>
      <c r="L83">
        <v>20</v>
      </c>
      <c r="M83">
        <v>475</v>
      </c>
      <c r="O83">
        <f t="shared" si="24"/>
        <v>15333997.018620171</v>
      </c>
      <c r="Q83">
        <f t="shared" si="25"/>
        <v>12.44</v>
      </c>
      <c r="R83">
        <f t="shared" si="26"/>
        <v>18.057132275942301</v>
      </c>
      <c r="T83">
        <f t="shared" si="27"/>
        <v>17.633640955480402</v>
      </c>
      <c r="U83">
        <f t="shared" si="28"/>
        <v>0.17934489850656291</v>
      </c>
      <c r="W83">
        <f t="shared" si="29"/>
        <v>12.44</v>
      </c>
      <c r="X83">
        <f t="shared" si="30"/>
        <v>18.057132275942301</v>
      </c>
      <c r="Y83">
        <f t="shared" si="31"/>
        <v>17.633640955480402</v>
      </c>
      <c r="Z83">
        <f t="shared" si="32"/>
        <v>18.311803766032259</v>
      </c>
      <c r="AA83">
        <f t="shared" si="33"/>
        <v>16.955478144928545</v>
      </c>
      <c r="AB83">
        <f t="shared" si="34"/>
        <v>18.989966576584113</v>
      </c>
      <c r="AC83">
        <f t="shared" si="35"/>
        <v>16.277315334376691</v>
      </c>
    </row>
    <row r="84" spans="1:29" x14ac:dyDescent="0.2">
      <c r="A84">
        <v>82</v>
      </c>
      <c r="B84" t="s">
        <v>57</v>
      </c>
      <c r="C84" s="1" t="s">
        <v>1161</v>
      </c>
      <c r="D84">
        <v>10.199999999999999</v>
      </c>
      <c r="E84">
        <v>540</v>
      </c>
      <c r="F84" t="s">
        <v>1162</v>
      </c>
      <c r="G84">
        <v>13.92</v>
      </c>
      <c r="H84" t="s">
        <v>1163</v>
      </c>
      <c r="I84">
        <v>12.65</v>
      </c>
      <c r="J84">
        <v>11.93</v>
      </c>
      <c r="K84">
        <v>99.3</v>
      </c>
      <c r="L84">
        <v>20</v>
      </c>
      <c r="M84">
        <v>380</v>
      </c>
      <c r="O84">
        <f t="shared" si="24"/>
        <v>2515489.026209088</v>
      </c>
      <c r="Q84">
        <f t="shared" si="25"/>
        <v>11.93</v>
      </c>
      <c r="R84">
        <f t="shared" si="26"/>
        <v>16.084390329137452</v>
      </c>
      <c r="T84">
        <f t="shared" si="27"/>
        <v>17.284805460696045</v>
      </c>
      <c r="U84">
        <f t="shared" si="28"/>
        <v>1.440996488074834</v>
      </c>
      <c r="W84">
        <f t="shared" si="29"/>
        <v>11.93</v>
      </c>
      <c r="X84">
        <f t="shared" si="30"/>
        <v>16.084390329137452</v>
      </c>
      <c r="Y84">
        <f t="shared" si="31"/>
        <v>17.284805460696045</v>
      </c>
      <c r="Z84">
        <f t="shared" si="32"/>
        <v>17.962968271247902</v>
      </c>
      <c r="AA84">
        <f t="shared" si="33"/>
        <v>16.606642650144188</v>
      </c>
      <c r="AB84">
        <f t="shared" si="34"/>
        <v>18.641131081799756</v>
      </c>
      <c r="AC84">
        <f t="shared" si="35"/>
        <v>15.928479839592333</v>
      </c>
    </row>
    <row r="85" spans="1:29" x14ac:dyDescent="0.2">
      <c r="A85">
        <v>83</v>
      </c>
      <c r="B85" t="s">
        <v>57</v>
      </c>
      <c r="C85" s="1" t="s">
        <v>1161</v>
      </c>
      <c r="D85">
        <v>10.199999999999999</v>
      </c>
      <c r="E85">
        <v>540</v>
      </c>
      <c r="F85" t="s">
        <v>1162</v>
      </c>
      <c r="G85">
        <v>13.92</v>
      </c>
      <c r="H85" t="s">
        <v>1163</v>
      </c>
      <c r="I85">
        <v>12.65</v>
      </c>
      <c r="J85">
        <v>11.93</v>
      </c>
      <c r="K85">
        <v>112</v>
      </c>
      <c r="L85">
        <v>20</v>
      </c>
      <c r="M85">
        <v>419</v>
      </c>
      <c r="O85">
        <f t="shared" si="24"/>
        <v>4452056.819748492</v>
      </c>
      <c r="Q85">
        <f t="shared" si="25"/>
        <v>11.93</v>
      </c>
      <c r="R85">
        <f t="shared" si="26"/>
        <v>16.707444724154886</v>
      </c>
      <c r="T85">
        <f t="shared" si="27"/>
        <v>17.284805460696045</v>
      </c>
      <c r="U85">
        <f t="shared" si="28"/>
        <v>0.33334542009934992</v>
      </c>
      <c r="W85">
        <f t="shared" si="29"/>
        <v>11.93</v>
      </c>
      <c r="X85">
        <f t="shared" si="30"/>
        <v>16.707444724154886</v>
      </c>
      <c r="Y85">
        <f t="shared" si="31"/>
        <v>17.284805460696045</v>
      </c>
      <c r="Z85">
        <f t="shared" si="32"/>
        <v>17.962968271247902</v>
      </c>
      <c r="AA85">
        <f t="shared" si="33"/>
        <v>16.606642650144188</v>
      </c>
      <c r="AB85">
        <f t="shared" si="34"/>
        <v>18.641131081799756</v>
      </c>
      <c r="AC85">
        <f t="shared" si="35"/>
        <v>15.928479839592333</v>
      </c>
    </row>
    <row r="86" spans="1:29" x14ac:dyDescent="0.2">
      <c r="A86">
        <v>84</v>
      </c>
      <c r="B86" t="s">
        <v>57</v>
      </c>
      <c r="C86" s="1" t="s">
        <v>1161</v>
      </c>
      <c r="D86">
        <v>10.199999999999999</v>
      </c>
      <c r="E86">
        <v>540</v>
      </c>
      <c r="F86" t="s">
        <v>1162</v>
      </c>
      <c r="G86">
        <v>13.92</v>
      </c>
      <c r="H86" t="s">
        <v>1163</v>
      </c>
      <c r="I86">
        <v>12.65</v>
      </c>
      <c r="J86">
        <v>11.93</v>
      </c>
      <c r="K86">
        <v>77.3</v>
      </c>
      <c r="L86">
        <v>20</v>
      </c>
      <c r="M86">
        <v>400</v>
      </c>
      <c r="O86">
        <f t="shared" si="24"/>
        <v>2467152.5532708964</v>
      </c>
      <c r="Q86">
        <f t="shared" si="25"/>
        <v>11.93</v>
      </c>
      <c r="R86">
        <f t="shared" si="26"/>
        <v>16.063215221067313</v>
      </c>
      <c r="T86">
        <f t="shared" si="27"/>
        <v>17.284805460696045</v>
      </c>
      <c r="U86">
        <f t="shared" si="28"/>
        <v>1.4922827135561827</v>
      </c>
      <c r="W86">
        <f t="shared" si="29"/>
        <v>11.93</v>
      </c>
      <c r="X86">
        <f t="shared" si="30"/>
        <v>16.063215221067313</v>
      </c>
      <c r="Y86">
        <f t="shared" si="31"/>
        <v>17.284805460696045</v>
      </c>
      <c r="Z86">
        <f t="shared" si="32"/>
        <v>17.962968271247902</v>
      </c>
      <c r="AA86">
        <f t="shared" si="33"/>
        <v>16.606642650144188</v>
      </c>
      <c r="AB86">
        <f t="shared" si="34"/>
        <v>18.641131081799756</v>
      </c>
      <c r="AC86">
        <f t="shared" si="35"/>
        <v>15.928479839592333</v>
      </c>
    </row>
    <row r="87" spans="1:29" x14ac:dyDescent="0.2">
      <c r="A87">
        <v>85</v>
      </c>
      <c r="B87" t="s">
        <v>57</v>
      </c>
      <c r="C87" s="1" t="s">
        <v>1161</v>
      </c>
      <c r="D87">
        <v>18.399999999999999</v>
      </c>
      <c r="E87">
        <v>797</v>
      </c>
      <c r="F87" t="s">
        <v>1205</v>
      </c>
      <c r="G87">
        <v>14.11</v>
      </c>
      <c r="H87" t="s">
        <v>1206</v>
      </c>
      <c r="I87">
        <v>13.68</v>
      </c>
      <c r="J87">
        <v>13.06</v>
      </c>
      <c r="K87">
        <v>202</v>
      </c>
      <c r="L87">
        <v>30</v>
      </c>
      <c r="M87">
        <v>432</v>
      </c>
      <c r="O87">
        <f t="shared" si="24"/>
        <v>20994219.281559501</v>
      </c>
      <c r="Q87">
        <f t="shared" si="25"/>
        <v>13.06</v>
      </c>
      <c r="R87">
        <f t="shared" si="26"/>
        <v>18.400008969862832</v>
      </c>
      <c r="T87">
        <f t="shared" si="27"/>
        <v>18.057715478551586</v>
      </c>
      <c r="U87">
        <f t="shared" si="28"/>
        <v>0.11716483419404179</v>
      </c>
      <c r="W87">
        <f t="shared" si="29"/>
        <v>13.06</v>
      </c>
      <c r="X87">
        <f t="shared" si="30"/>
        <v>18.400008969862832</v>
      </c>
      <c r="Y87">
        <f t="shared" si="31"/>
        <v>18.057715478551586</v>
      </c>
      <c r="Z87">
        <f t="shared" si="32"/>
        <v>18.735878289103443</v>
      </c>
      <c r="AA87">
        <f t="shared" si="33"/>
        <v>17.379552667999729</v>
      </c>
      <c r="AB87">
        <f t="shared" si="34"/>
        <v>19.414041099655297</v>
      </c>
      <c r="AC87">
        <f t="shared" si="35"/>
        <v>16.701389857447875</v>
      </c>
    </row>
    <row r="88" spans="1:29" x14ac:dyDescent="0.2">
      <c r="A88">
        <v>86</v>
      </c>
      <c r="B88" t="s">
        <v>57</v>
      </c>
      <c r="C88" s="1" t="s">
        <v>1224</v>
      </c>
      <c r="D88">
        <v>10.6</v>
      </c>
      <c r="E88">
        <v>627</v>
      </c>
      <c r="F88" t="s">
        <v>1225</v>
      </c>
      <c r="G88">
        <v>14.57</v>
      </c>
      <c r="H88" t="s">
        <v>1226</v>
      </c>
      <c r="I88">
        <v>13.93</v>
      </c>
      <c r="J88">
        <v>12.88</v>
      </c>
      <c r="K88">
        <v>338.3</v>
      </c>
      <c r="L88">
        <v>35</v>
      </c>
      <c r="M88">
        <v>490</v>
      </c>
      <c r="O88">
        <f t="shared" si="24"/>
        <v>93527558.866790771</v>
      </c>
      <c r="Q88">
        <f t="shared" si="25"/>
        <v>12.88</v>
      </c>
      <c r="R88">
        <f t="shared" si="26"/>
        <v>20.030505667701792</v>
      </c>
      <c r="T88">
        <f t="shared" si="27"/>
        <v>17.934597068627696</v>
      </c>
      <c r="U88">
        <f t="shared" si="28"/>
        <v>4.3928328556727427</v>
      </c>
      <c r="W88">
        <f t="shared" si="29"/>
        <v>12.88</v>
      </c>
      <c r="X88">
        <f t="shared" si="30"/>
        <v>20.030505667701792</v>
      </c>
      <c r="Y88">
        <f t="shared" si="31"/>
        <v>17.934597068627696</v>
      </c>
      <c r="Z88">
        <f t="shared" si="32"/>
        <v>18.612759879179553</v>
      </c>
      <c r="AA88">
        <f t="shared" si="33"/>
        <v>17.256434258075839</v>
      </c>
      <c r="AB88">
        <f t="shared" si="34"/>
        <v>19.290922689731406</v>
      </c>
      <c r="AC88">
        <f t="shared" si="35"/>
        <v>16.578271447523985</v>
      </c>
    </row>
    <row r="89" spans="1:29" x14ac:dyDescent="0.2">
      <c r="A89">
        <v>87</v>
      </c>
      <c r="B89" t="s">
        <v>57</v>
      </c>
      <c r="C89" s="1" t="s">
        <v>1224</v>
      </c>
      <c r="D89">
        <v>10.6</v>
      </c>
      <c r="E89">
        <v>627</v>
      </c>
      <c r="F89" t="s">
        <v>1225</v>
      </c>
      <c r="G89">
        <v>14.57</v>
      </c>
      <c r="H89" t="s">
        <v>1226</v>
      </c>
      <c r="I89">
        <v>13.93</v>
      </c>
      <c r="J89">
        <v>12.88</v>
      </c>
      <c r="K89">
        <v>490</v>
      </c>
      <c r="L89">
        <v>40</v>
      </c>
      <c r="M89">
        <v>330</v>
      </c>
      <c r="O89">
        <f t="shared" si="24"/>
        <v>27865761.788129274</v>
      </c>
      <c r="Q89">
        <f t="shared" si="25"/>
        <v>12.88</v>
      </c>
      <c r="R89">
        <f t="shared" si="26"/>
        <v>18.709028391106973</v>
      </c>
      <c r="T89">
        <f t="shared" si="27"/>
        <v>17.934597068627696</v>
      </c>
      <c r="U89">
        <f t="shared" si="28"/>
        <v>0.59974387323700185</v>
      </c>
      <c r="W89">
        <f t="shared" si="29"/>
        <v>12.88</v>
      </c>
      <c r="X89">
        <f t="shared" si="30"/>
        <v>18.709028391106973</v>
      </c>
      <c r="Y89">
        <f t="shared" si="31"/>
        <v>17.934597068627696</v>
      </c>
      <c r="Z89">
        <f t="shared" si="32"/>
        <v>18.612759879179553</v>
      </c>
      <c r="AA89">
        <f t="shared" si="33"/>
        <v>17.256434258075839</v>
      </c>
      <c r="AB89">
        <f t="shared" si="34"/>
        <v>19.290922689731406</v>
      </c>
      <c r="AC89">
        <f t="shared" si="35"/>
        <v>16.578271447523985</v>
      </c>
    </row>
    <row r="90" spans="1:29" x14ac:dyDescent="0.2">
      <c r="A90">
        <v>88</v>
      </c>
      <c r="B90" t="s">
        <v>529</v>
      </c>
      <c r="C90" s="1" t="s">
        <v>1224</v>
      </c>
      <c r="D90">
        <v>10.6</v>
      </c>
      <c r="E90">
        <v>627</v>
      </c>
      <c r="F90" t="s">
        <v>1225</v>
      </c>
      <c r="G90">
        <v>14.56</v>
      </c>
      <c r="H90" t="s">
        <v>1226</v>
      </c>
      <c r="I90">
        <v>13.93</v>
      </c>
      <c r="J90">
        <v>12.88</v>
      </c>
      <c r="K90">
        <v>253</v>
      </c>
      <c r="L90">
        <v>25</v>
      </c>
      <c r="M90">
        <v>400</v>
      </c>
      <c r="O90">
        <f t="shared" si="24"/>
        <v>12617027.732404932</v>
      </c>
      <c r="Q90">
        <f t="shared" si="25"/>
        <v>12.88</v>
      </c>
      <c r="R90">
        <f t="shared" si="26"/>
        <v>17.844290352564663</v>
      </c>
      <c r="T90">
        <f t="shared" si="27"/>
        <v>17.934597068627696</v>
      </c>
      <c r="U90">
        <f t="shared" si="28"/>
        <v>8.1553029660892378E-3</v>
      </c>
      <c r="W90">
        <f t="shared" si="29"/>
        <v>12.88</v>
      </c>
      <c r="X90">
        <f t="shared" si="30"/>
        <v>17.844290352564663</v>
      </c>
      <c r="Y90">
        <f t="shared" si="31"/>
        <v>17.934597068627696</v>
      </c>
      <c r="Z90">
        <f t="shared" si="32"/>
        <v>18.612759879179553</v>
      </c>
      <c r="AA90">
        <f t="shared" si="33"/>
        <v>17.256434258075839</v>
      </c>
      <c r="AB90">
        <f t="shared" si="34"/>
        <v>19.290922689731406</v>
      </c>
      <c r="AC90">
        <f t="shared" si="35"/>
        <v>16.578271447523985</v>
      </c>
    </row>
    <row r="91" spans="1:29" x14ac:dyDescent="0.2">
      <c r="A91">
        <v>89</v>
      </c>
      <c r="B91" t="s">
        <v>57</v>
      </c>
      <c r="C91" s="1" t="s">
        <v>1224</v>
      </c>
      <c r="D91">
        <v>10.6</v>
      </c>
      <c r="E91">
        <v>627</v>
      </c>
      <c r="F91" t="s">
        <v>1225</v>
      </c>
      <c r="G91">
        <v>14.57</v>
      </c>
      <c r="H91" t="s">
        <v>1226</v>
      </c>
      <c r="I91">
        <v>13.93</v>
      </c>
      <c r="J91">
        <v>12.88</v>
      </c>
      <c r="K91">
        <v>327</v>
      </c>
      <c r="L91">
        <v>20</v>
      </c>
      <c r="M91">
        <v>447</v>
      </c>
      <c r="O91">
        <f t="shared" si="24"/>
        <v>17962678.342229769</v>
      </c>
      <c r="Q91">
        <f t="shared" si="25"/>
        <v>12.88</v>
      </c>
      <c r="R91">
        <f t="shared" si="26"/>
        <v>18.229810863349936</v>
      </c>
      <c r="T91">
        <f t="shared" si="27"/>
        <v>17.934597068627696</v>
      </c>
      <c r="U91">
        <f t="shared" si="28"/>
        <v>8.7151184594305098E-2</v>
      </c>
      <c r="W91">
        <f t="shared" si="29"/>
        <v>12.88</v>
      </c>
      <c r="X91">
        <f t="shared" si="30"/>
        <v>18.229810863349936</v>
      </c>
      <c r="Y91">
        <f t="shared" si="31"/>
        <v>17.934597068627696</v>
      </c>
      <c r="Z91">
        <f t="shared" si="32"/>
        <v>18.612759879179553</v>
      </c>
      <c r="AA91">
        <f t="shared" si="33"/>
        <v>17.256434258075839</v>
      </c>
      <c r="AB91">
        <f t="shared" si="34"/>
        <v>19.290922689731406</v>
      </c>
      <c r="AC91">
        <f t="shared" si="35"/>
        <v>16.578271447523985</v>
      </c>
    </row>
    <row r="92" spans="1:29" x14ac:dyDescent="0.2">
      <c r="A92">
        <v>90</v>
      </c>
      <c r="B92" t="s">
        <v>57</v>
      </c>
      <c r="C92" s="1" t="s">
        <v>1262</v>
      </c>
      <c r="D92">
        <v>9.6999999999999993</v>
      </c>
      <c r="E92">
        <v>335</v>
      </c>
      <c r="F92" t="s">
        <v>1263</v>
      </c>
      <c r="G92">
        <v>14.17</v>
      </c>
      <c r="H92" t="s">
        <v>1264</v>
      </c>
      <c r="I92">
        <v>12.3</v>
      </c>
      <c r="J92">
        <v>11.83</v>
      </c>
      <c r="K92">
        <v>246</v>
      </c>
      <c r="L92">
        <v>25</v>
      </c>
      <c r="M92">
        <v>320</v>
      </c>
      <c r="O92">
        <f t="shared" si="24"/>
        <v>4868535.2187770316</v>
      </c>
      <c r="Q92">
        <f t="shared" si="25"/>
        <v>11.83</v>
      </c>
      <c r="R92">
        <f t="shared" si="26"/>
        <v>16.805041388871622</v>
      </c>
      <c r="T92">
        <f t="shared" si="27"/>
        <v>17.216406344071661</v>
      </c>
      <c r="U92">
        <f t="shared" si="28"/>
        <v>0.16922112636673001</v>
      </c>
      <c r="W92">
        <f t="shared" si="29"/>
        <v>11.83</v>
      </c>
      <c r="X92">
        <f t="shared" si="30"/>
        <v>16.805041388871622</v>
      </c>
      <c r="Y92">
        <f t="shared" si="31"/>
        <v>17.216406344071661</v>
      </c>
      <c r="Z92">
        <f t="shared" si="32"/>
        <v>17.894569154623518</v>
      </c>
      <c r="AA92">
        <f t="shared" si="33"/>
        <v>16.538243533519804</v>
      </c>
      <c r="AB92">
        <f t="shared" si="34"/>
        <v>18.572731965175372</v>
      </c>
      <c r="AC92">
        <f t="shared" si="35"/>
        <v>15.860080722967949</v>
      </c>
    </row>
    <row r="93" spans="1:29" x14ac:dyDescent="0.2">
      <c r="A93">
        <v>91</v>
      </c>
      <c r="B93" t="s">
        <v>529</v>
      </c>
      <c r="C93" s="1" t="s">
        <v>1262</v>
      </c>
      <c r="D93">
        <v>16.7</v>
      </c>
      <c r="E93">
        <v>5332</v>
      </c>
      <c r="F93" t="s">
        <v>1272</v>
      </c>
      <c r="G93">
        <v>14.47</v>
      </c>
      <c r="H93" t="s">
        <v>1273</v>
      </c>
      <c r="I93">
        <v>9.92</v>
      </c>
      <c r="J93">
        <v>9.23</v>
      </c>
      <c r="K93">
        <v>35.799999999999997</v>
      </c>
      <c r="L93">
        <v>35</v>
      </c>
      <c r="M93">
        <v>440</v>
      </c>
      <c r="O93">
        <f t="shared" si="24"/>
        <v>5554721.6135145808</v>
      </c>
      <c r="Q93">
        <f t="shared" si="25"/>
        <v>9.23</v>
      </c>
      <c r="R93">
        <f t="shared" si="26"/>
        <v>16.948942431684657</v>
      </c>
      <c r="T93">
        <f t="shared" si="27"/>
        <v>15.438029311837681</v>
      </c>
      <c r="U93">
        <f t="shared" si="28"/>
        <v>2.2828584557257208</v>
      </c>
      <c r="W93">
        <f t="shared" si="29"/>
        <v>9.23</v>
      </c>
      <c r="X93">
        <f t="shared" si="30"/>
        <v>16.948942431684657</v>
      </c>
      <c r="Y93">
        <f t="shared" si="31"/>
        <v>15.438029311837681</v>
      </c>
      <c r="Z93">
        <f t="shared" si="32"/>
        <v>16.116192122389538</v>
      </c>
      <c r="AA93">
        <f t="shared" si="33"/>
        <v>14.759866501285826</v>
      </c>
      <c r="AB93">
        <f t="shared" si="34"/>
        <v>16.794354932941392</v>
      </c>
      <c r="AC93">
        <f t="shared" si="35"/>
        <v>14.081703690733969</v>
      </c>
    </row>
    <row r="94" spans="1:29" x14ac:dyDescent="0.2">
      <c r="A94">
        <v>92</v>
      </c>
      <c r="B94" t="s">
        <v>57</v>
      </c>
      <c r="C94" s="1" t="s">
        <v>1262</v>
      </c>
      <c r="D94">
        <v>16.7</v>
      </c>
      <c r="E94">
        <v>5332</v>
      </c>
      <c r="F94" t="s">
        <v>1272</v>
      </c>
      <c r="G94">
        <v>14.46</v>
      </c>
      <c r="H94" t="s">
        <v>1273</v>
      </c>
      <c r="I94">
        <v>9.92</v>
      </c>
      <c r="J94">
        <v>9.23</v>
      </c>
      <c r="K94">
        <v>40.1</v>
      </c>
      <c r="L94">
        <v>20</v>
      </c>
      <c r="M94">
        <v>400</v>
      </c>
      <c r="O94">
        <f t="shared" si="24"/>
        <v>1279855.3348792102</v>
      </c>
      <c r="Q94">
        <f t="shared" si="25"/>
        <v>9.23</v>
      </c>
      <c r="R94">
        <f t="shared" si="26"/>
        <v>15.346938608797712</v>
      </c>
      <c r="T94">
        <f t="shared" si="27"/>
        <v>15.438029311837681</v>
      </c>
      <c r="U94">
        <f t="shared" si="28"/>
        <v>8.297516180315781E-3</v>
      </c>
      <c r="W94">
        <f t="shared" si="29"/>
        <v>9.23</v>
      </c>
      <c r="X94">
        <f t="shared" si="30"/>
        <v>15.346938608797712</v>
      </c>
      <c r="Y94">
        <f t="shared" si="31"/>
        <v>15.438029311837681</v>
      </c>
      <c r="Z94">
        <f t="shared" si="32"/>
        <v>16.116192122389538</v>
      </c>
      <c r="AA94">
        <f t="shared" si="33"/>
        <v>14.759866501285826</v>
      </c>
      <c r="AB94">
        <f t="shared" si="34"/>
        <v>16.794354932941392</v>
      </c>
      <c r="AC94">
        <f t="shared" si="35"/>
        <v>14.081703690733969</v>
      </c>
    </row>
    <row r="95" spans="1:29" x14ac:dyDescent="0.2">
      <c r="A95">
        <v>93</v>
      </c>
      <c r="B95" t="s">
        <v>57</v>
      </c>
      <c r="C95" s="1" t="s">
        <v>1262</v>
      </c>
      <c r="D95">
        <v>16.7</v>
      </c>
      <c r="E95">
        <v>5332</v>
      </c>
      <c r="F95" t="s">
        <v>1272</v>
      </c>
      <c r="G95">
        <v>14.47</v>
      </c>
      <c r="H95" t="s">
        <v>1273</v>
      </c>
      <c r="I95">
        <v>9.92</v>
      </c>
      <c r="J95">
        <v>9.23</v>
      </c>
      <c r="K95">
        <v>25.6</v>
      </c>
      <c r="L95">
        <v>20</v>
      </c>
      <c r="M95">
        <v>433</v>
      </c>
      <c r="O95">
        <f t="shared" si="24"/>
        <v>1196252.8167110858</v>
      </c>
      <c r="Q95">
        <f t="shared" si="25"/>
        <v>9.23</v>
      </c>
      <c r="R95">
        <f t="shared" si="26"/>
        <v>15.27321415522732</v>
      </c>
      <c r="T95">
        <f t="shared" si="27"/>
        <v>15.438029311837681</v>
      </c>
      <c r="U95">
        <f t="shared" si="28"/>
        <v>2.7164035848497841E-2</v>
      </c>
      <c r="W95">
        <f t="shared" si="29"/>
        <v>9.23</v>
      </c>
      <c r="X95">
        <f t="shared" si="30"/>
        <v>15.27321415522732</v>
      </c>
      <c r="Y95">
        <f t="shared" si="31"/>
        <v>15.438029311837681</v>
      </c>
      <c r="Z95">
        <f t="shared" si="32"/>
        <v>16.116192122389538</v>
      </c>
      <c r="AA95">
        <f t="shared" si="33"/>
        <v>14.759866501285826</v>
      </c>
      <c r="AB95">
        <f t="shared" si="34"/>
        <v>16.794354932941392</v>
      </c>
      <c r="AC95">
        <f t="shared" si="35"/>
        <v>14.081703690733969</v>
      </c>
    </row>
    <row r="96" spans="1:29" x14ac:dyDescent="0.2">
      <c r="A96">
        <v>94</v>
      </c>
      <c r="B96" t="s">
        <v>529</v>
      </c>
      <c r="C96" s="1" t="s">
        <v>1262</v>
      </c>
      <c r="D96">
        <v>16.7</v>
      </c>
      <c r="E96">
        <v>5332</v>
      </c>
      <c r="F96" t="s">
        <v>1272</v>
      </c>
      <c r="G96">
        <v>14.46</v>
      </c>
      <c r="H96" t="s">
        <v>1273</v>
      </c>
      <c r="I96">
        <v>9.92</v>
      </c>
      <c r="J96">
        <v>9.23</v>
      </c>
      <c r="K96">
        <v>20.8</v>
      </c>
      <c r="L96">
        <v>60</v>
      </c>
      <c r="M96">
        <v>419</v>
      </c>
      <c r="O96">
        <f t="shared" si="24"/>
        <v>7441294.9701510519</v>
      </c>
      <c r="Q96">
        <f t="shared" si="25"/>
        <v>9.23</v>
      </c>
      <c r="R96">
        <f t="shared" si="26"/>
        <v>17.26805139066316</v>
      </c>
      <c r="T96">
        <f t="shared" si="27"/>
        <v>15.438029311837681</v>
      </c>
      <c r="U96">
        <f t="shared" si="28"/>
        <v>3.3489808089887281</v>
      </c>
      <c r="W96">
        <f t="shared" si="29"/>
        <v>9.23</v>
      </c>
      <c r="X96">
        <f t="shared" si="30"/>
        <v>17.26805139066316</v>
      </c>
      <c r="Y96">
        <f t="shared" si="31"/>
        <v>15.438029311837681</v>
      </c>
      <c r="Z96">
        <f t="shared" si="32"/>
        <v>16.116192122389538</v>
      </c>
      <c r="AA96">
        <f t="shared" si="33"/>
        <v>14.759866501285826</v>
      </c>
      <c r="AB96">
        <f t="shared" si="34"/>
        <v>16.794354932941392</v>
      </c>
      <c r="AC96">
        <f t="shared" si="35"/>
        <v>14.081703690733969</v>
      </c>
    </row>
    <row r="97" spans="1:29" x14ac:dyDescent="0.2">
      <c r="A97">
        <v>95</v>
      </c>
      <c r="B97" t="s">
        <v>57</v>
      </c>
      <c r="C97" s="1" t="s">
        <v>1262</v>
      </c>
      <c r="D97">
        <v>19.7</v>
      </c>
      <c r="E97">
        <v>4337</v>
      </c>
      <c r="F97" t="s">
        <v>1311</v>
      </c>
      <c r="G97">
        <v>17.54</v>
      </c>
      <c r="H97" t="s">
        <v>1312</v>
      </c>
      <c r="I97">
        <v>12.13</v>
      </c>
      <c r="J97">
        <v>11.69</v>
      </c>
      <c r="K97">
        <v>197</v>
      </c>
      <c r="L97">
        <v>20</v>
      </c>
      <c r="M97">
        <v>380</v>
      </c>
      <c r="O97">
        <f t="shared" si="24"/>
        <v>4990446.5071821781</v>
      </c>
      <c r="Q97">
        <f t="shared" si="25"/>
        <v>11.69</v>
      </c>
      <c r="R97">
        <f t="shared" si="26"/>
        <v>16.832033117453843</v>
      </c>
      <c r="T97">
        <f t="shared" si="27"/>
        <v>17.120647580797524</v>
      </c>
      <c r="U97">
        <f t="shared" si="28"/>
        <v>8.3298308451160805E-2</v>
      </c>
      <c r="W97">
        <f t="shared" si="29"/>
        <v>11.69</v>
      </c>
      <c r="X97">
        <f t="shared" si="30"/>
        <v>16.832033117453843</v>
      </c>
      <c r="Y97">
        <f t="shared" si="31"/>
        <v>17.120647580797524</v>
      </c>
      <c r="Z97">
        <f t="shared" si="32"/>
        <v>17.798810391349381</v>
      </c>
      <c r="AA97">
        <f t="shared" si="33"/>
        <v>16.442484770245667</v>
      </c>
      <c r="AB97">
        <f t="shared" si="34"/>
        <v>18.476973201901234</v>
      </c>
      <c r="AC97">
        <f t="shared" si="35"/>
        <v>15.764321959693811</v>
      </c>
    </row>
    <row r="98" spans="1:29" x14ac:dyDescent="0.2">
      <c r="A98">
        <v>96</v>
      </c>
      <c r="B98" t="s">
        <v>57</v>
      </c>
      <c r="C98" s="1" t="s">
        <v>1262</v>
      </c>
      <c r="D98">
        <v>19.7</v>
      </c>
      <c r="E98">
        <v>4337</v>
      </c>
      <c r="F98" t="s">
        <v>1311</v>
      </c>
      <c r="G98">
        <v>17.54</v>
      </c>
      <c r="H98" t="s">
        <v>1312</v>
      </c>
      <c r="I98">
        <v>12.13</v>
      </c>
      <c r="J98">
        <v>11.69</v>
      </c>
      <c r="K98">
        <v>246</v>
      </c>
      <c r="L98">
        <v>20</v>
      </c>
      <c r="M98">
        <v>340</v>
      </c>
      <c r="O98">
        <f t="shared" si="24"/>
        <v>3925740.8027467038</v>
      </c>
      <c r="Q98">
        <f t="shared" si="25"/>
        <v>11.69</v>
      </c>
      <c r="R98">
        <f t="shared" si="26"/>
        <v>16.570139916059027</v>
      </c>
      <c r="T98">
        <f t="shared" si="27"/>
        <v>17.120647580797524</v>
      </c>
      <c r="U98">
        <f t="shared" si="28"/>
        <v>0.30305868893583315</v>
      </c>
      <c r="W98">
        <f t="shared" si="29"/>
        <v>11.69</v>
      </c>
      <c r="X98">
        <f t="shared" si="30"/>
        <v>16.570139916059027</v>
      </c>
      <c r="Y98">
        <f t="shared" si="31"/>
        <v>17.120647580797524</v>
      </c>
      <c r="Z98">
        <f t="shared" si="32"/>
        <v>17.798810391349381</v>
      </c>
      <c r="AA98">
        <f t="shared" si="33"/>
        <v>16.442484770245667</v>
      </c>
      <c r="AB98">
        <f t="shared" si="34"/>
        <v>18.476973201901234</v>
      </c>
      <c r="AC98">
        <f t="shared" si="35"/>
        <v>15.764321959693811</v>
      </c>
    </row>
    <row r="99" spans="1:29" x14ac:dyDescent="0.2">
      <c r="A99">
        <v>97</v>
      </c>
      <c r="B99" t="s">
        <v>57</v>
      </c>
      <c r="C99" s="1" t="s">
        <v>1262</v>
      </c>
      <c r="D99">
        <v>19.7</v>
      </c>
      <c r="E99">
        <v>4337</v>
      </c>
      <c r="F99" t="s">
        <v>1311</v>
      </c>
      <c r="G99">
        <v>17.54</v>
      </c>
      <c r="H99" t="s">
        <v>1312</v>
      </c>
      <c r="I99">
        <v>12.13</v>
      </c>
      <c r="J99">
        <v>11.69</v>
      </c>
      <c r="K99">
        <v>165</v>
      </c>
      <c r="L99">
        <v>20</v>
      </c>
      <c r="M99">
        <v>460</v>
      </c>
      <c r="O99">
        <f t="shared" si="24"/>
        <v>10532475.324442379</v>
      </c>
      <c r="Q99">
        <f t="shared" si="25"/>
        <v>11.69</v>
      </c>
      <c r="R99">
        <f t="shared" si="26"/>
        <v>17.647208868911488</v>
      </c>
      <c r="T99">
        <f t="shared" si="27"/>
        <v>17.120647580797524</v>
      </c>
      <c r="U99">
        <f t="shared" si="28"/>
        <v>0.27726679014023686</v>
      </c>
      <c r="W99">
        <f t="shared" si="29"/>
        <v>11.69</v>
      </c>
      <c r="X99">
        <f t="shared" si="30"/>
        <v>17.647208868911488</v>
      </c>
      <c r="Y99">
        <f t="shared" si="31"/>
        <v>17.120647580797524</v>
      </c>
      <c r="Z99">
        <f t="shared" si="32"/>
        <v>17.798810391349381</v>
      </c>
      <c r="AA99">
        <f t="shared" si="33"/>
        <v>16.442484770245667</v>
      </c>
      <c r="AB99">
        <f t="shared" si="34"/>
        <v>18.476973201901234</v>
      </c>
      <c r="AC99">
        <f t="shared" si="35"/>
        <v>15.764321959693811</v>
      </c>
    </row>
    <row r="100" spans="1:29" x14ac:dyDescent="0.2">
      <c r="A100">
        <v>99</v>
      </c>
      <c r="B100" t="s">
        <v>90</v>
      </c>
      <c r="C100" s="1" t="s">
        <v>1361</v>
      </c>
      <c r="D100">
        <v>13.2</v>
      </c>
      <c r="E100">
        <v>33771</v>
      </c>
      <c r="F100" t="s">
        <v>1380</v>
      </c>
      <c r="G100">
        <v>18.61</v>
      </c>
      <c r="H100" t="s">
        <v>1381</v>
      </c>
      <c r="I100">
        <v>13.63</v>
      </c>
      <c r="J100">
        <v>13.2</v>
      </c>
      <c r="K100">
        <v>490</v>
      </c>
      <c r="L100">
        <v>40</v>
      </c>
      <c r="M100">
        <v>290</v>
      </c>
      <c r="O100">
        <f t="shared" ref="O100:O131" si="36">IF(AND(K100&lt;&gt;"",L100&lt;&gt;"",M100&lt;&gt;""),K100*(L100/2)^2*PI()*2^(M100/60),"")</f>
        <v>17554329.924110129</v>
      </c>
      <c r="Q100">
        <f t="shared" ref="Q100:Q131" si="37">J100</f>
        <v>13.2</v>
      </c>
      <c r="R100">
        <f t="shared" ref="R100:R131" si="38">LOG(O100,2.5)</f>
        <v>18.204714526196284</v>
      </c>
      <c r="T100">
        <f t="shared" ref="T100:T131" si="39">$Q100*$T$2+$U$2</f>
        <v>18.15347424182572</v>
      </c>
      <c r="U100">
        <f t="shared" ref="U100:U131" si="40">(R100-T100)^2</f>
        <v>2.6255667423763043E-3</v>
      </c>
      <c r="W100">
        <f t="shared" ref="W100:W131" si="41">Q100</f>
        <v>13.2</v>
      </c>
      <c r="X100">
        <f t="shared" ref="X100:X131" si="42">R100</f>
        <v>18.204714526196284</v>
      </c>
      <c r="Y100">
        <f t="shared" ref="Y100:Y131" si="43">$Q100*$T$2+$U$2</f>
        <v>18.15347424182572</v>
      </c>
      <c r="Z100">
        <f t="shared" ref="Z100:Z131" si="44">$Q100*$T$2+$U$2+$U$3</f>
        <v>18.831637052377577</v>
      </c>
      <c r="AA100">
        <f t="shared" ref="AA100:AA131" si="45">$Q100*$T$2+$U$2-$U$3</f>
        <v>17.475311431273862</v>
      </c>
      <c r="AB100">
        <f t="shared" ref="AB100:AB131" si="46">$Q100*$T$2+$U$2+$U$3*2</f>
        <v>19.50979986292943</v>
      </c>
      <c r="AC100">
        <f t="shared" ref="AC100:AC131" si="47">$Q100*$T$2+$U$2-$U$3*2</f>
        <v>16.797148620722009</v>
      </c>
    </row>
    <row r="101" spans="1:29" x14ac:dyDescent="0.2">
      <c r="A101">
        <v>100</v>
      </c>
      <c r="B101" t="s">
        <v>1390</v>
      </c>
      <c r="C101" s="1" t="s">
        <v>1361</v>
      </c>
      <c r="D101">
        <v>15.1</v>
      </c>
      <c r="E101">
        <v>5332</v>
      </c>
      <c r="F101" t="s">
        <v>1272</v>
      </c>
      <c r="G101">
        <v>14.43</v>
      </c>
      <c r="H101" t="s">
        <v>1391</v>
      </c>
      <c r="I101">
        <v>12.57</v>
      </c>
      <c r="J101">
        <v>12.37</v>
      </c>
      <c r="K101">
        <v>77.3</v>
      </c>
      <c r="L101">
        <v>28</v>
      </c>
      <c r="M101">
        <v>463</v>
      </c>
      <c r="O101">
        <f t="shared" si="36"/>
        <v>10012293.480654851</v>
      </c>
      <c r="Q101">
        <f t="shared" si="37"/>
        <v>12.37</v>
      </c>
      <c r="R101">
        <f t="shared" si="38"/>
        <v>17.591931996326313</v>
      </c>
      <c r="T101">
        <f t="shared" si="39"/>
        <v>17.585761573843335</v>
      </c>
      <c r="U101">
        <f t="shared" si="40"/>
        <v>3.8074113618434216E-5</v>
      </c>
      <c r="W101">
        <f t="shared" si="41"/>
        <v>12.37</v>
      </c>
      <c r="X101">
        <f t="shared" si="42"/>
        <v>17.591931996326313</v>
      </c>
      <c r="Y101">
        <f t="shared" si="43"/>
        <v>17.585761573843335</v>
      </c>
      <c r="Z101">
        <f t="shared" si="44"/>
        <v>18.263924384395192</v>
      </c>
      <c r="AA101">
        <f t="shared" si="45"/>
        <v>16.907598763291478</v>
      </c>
      <c r="AB101">
        <f t="shared" si="46"/>
        <v>18.942087194947046</v>
      </c>
      <c r="AC101">
        <f t="shared" si="47"/>
        <v>16.229435952739625</v>
      </c>
    </row>
    <row r="102" spans="1:29" x14ac:dyDescent="0.2">
      <c r="A102">
        <v>101</v>
      </c>
      <c r="B102" t="s">
        <v>90</v>
      </c>
      <c r="C102" s="1" t="s">
        <v>1404</v>
      </c>
      <c r="D102">
        <v>10.6</v>
      </c>
      <c r="E102">
        <v>85763</v>
      </c>
      <c r="F102" t="s">
        <v>1405</v>
      </c>
      <c r="G102">
        <v>19.97</v>
      </c>
      <c r="H102" t="s">
        <v>1406</v>
      </c>
      <c r="I102">
        <v>11</v>
      </c>
      <c r="J102">
        <v>10.83</v>
      </c>
      <c r="K102">
        <v>35.799999999999997</v>
      </c>
      <c r="L102">
        <v>20</v>
      </c>
      <c r="M102">
        <v>470</v>
      </c>
      <c r="O102">
        <f t="shared" si="36"/>
        <v>2565081.6787067037</v>
      </c>
      <c r="Q102">
        <f t="shared" si="37"/>
        <v>10.83</v>
      </c>
      <c r="R102">
        <f t="shared" si="38"/>
        <v>16.10569698707506</v>
      </c>
      <c r="T102">
        <f t="shared" si="39"/>
        <v>16.532415177827822</v>
      </c>
      <c r="U102">
        <f t="shared" si="40"/>
        <v>0.18208841431931072</v>
      </c>
      <c r="W102">
        <f t="shared" si="41"/>
        <v>10.83</v>
      </c>
      <c r="X102">
        <f t="shared" si="42"/>
        <v>16.10569698707506</v>
      </c>
      <c r="Y102">
        <f t="shared" si="43"/>
        <v>16.532415177827822</v>
      </c>
      <c r="Z102">
        <f t="shared" si="44"/>
        <v>17.210577988379679</v>
      </c>
      <c r="AA102">
        <f t="shared" si="45"/>
        <v>15.854252367275967</v>
      </c>
      <c r="AB102">
        <f t="shared" si="46"/>
        <v>17.888740798931533</v>
      </c>
      <c r="AC102">
        <f t="shared" si="47"/>
        <v>15.17608955672411</v>
      </c>
    </row>
    <row r="103" spans="1:29" x14ac:dyDescent="0.2">
      <c r="A103">
        <v>102</v>
      </c>
      <c r="B103" t="s">
        <v>105</v>
      </c>
      <c r="C103" s="1" t="s">
        <v>1404</v>
      </c>
      <c r="D103">
        <v>13.5</v>
      </c>
      <c r="E103">
        <v>46892</v>
      </c>
      <c r="F103" t="s">
        <v>1411</v>
      </c>
      <c r="G103">
        <v>19.440000000000001</v>
      </c>
      <c r="H103" t="s">
        <v>1412</v>
      </c>
      <c r="I103">
        <v>13.06</v>
      </c>
      <c r="J103">
        <v>12.63</v>
      </c>
      <c r="K103">
        <v>246</v>
      </c>
      <c r="L103">
        <v>25</v>
      </c>
      <c r="M103">
        <v>440</v>
      </c>
      <c r="O103">
        <f t="shared" si="36"/>
        <v>19474140.875108123</v>
      </c>
      <c r="Q103">
        <f t="shared" si="37"/>
        <v>12.63</v>
      </c>
      <c r="R103">
        <f t="shared" si="38"/>
        <v>18.317982983603684</v>
      </c>
      <c r="T103">
        <f t="shared" si="39"/>
        <v>17.763599277066731</v>
      </c>
      <c r="U103">
        <f t="shared" si="40"/>
        <v>0.30734129407365046</v>
      </c>
      <c r="W103">
        <f t="shared" si="41"/>
        <v>12.63</v>
      </c>
      <c r="X103">
        <f t="shared" si="42"/>
        <v>18.317982983603684</v>
      </c>
      <c r="Y103">
        <f t="shared" si="43"/>
        <v>17.763599277066731</v>
      </c>
      <c r="Z103">
        <f t="shared" si="44"/>
        <v>18.441762087618589</v>
      </c>
      <c r="AA103">
        <f t="shared" si="45"/>
        <v>17.085436466514874</v>
      </c>
      <c r="AB103">
        <f t="shared" si="46"/>
        <v>19.119924898170442</v>
      </c>
      <c r="AC103">
        <f t="shared" si="47"/>
        <v>16.407273655963021</v>
      </c>
    </row>
    <row r="104" spans="1:29" x14ac:dyDescent="0.2">
      <c r="A104">
        <v>103</v>
      </c>
      <c r="B104" t="s">
        <v>105</v>
      </c>
      <c r="C104" s="1" t="s">
        <v>1404</v>
      </c>
      <c r="D104">
        <v>13.8</v>
      </c>
      <c r="E104">
        <v>269</v>
      </c>
      <c r="F104" t="s">
        <v>1429</v>
      </c>
      <c r="G104">
        <v>13.99</v>
      </c>
      <c r="H104" t="s">
        <v>1430</v>
      </c>
      <c r="I104">
        <v>13.06</v>
      </c>
      <c r="J104">
        <v>12.41</v>
      </c>
      <c r="K104">
        <v>246</v>
      </c>
      <c r="L104">
        <v>25</v>
      </c>
      <c r="M104">
        <v>440</v>
      </c>
      <c r="O104">
        <f t="shared" si="36"/>
        <v>19474140.875108123</v>
      </c>
      <c r="Q104">
        <f t="shared" si="37"/>
        <v>12.41</v>
      </c>
      <c r="R104">
        <f t="shared" si="38"/>
        <v>18.317982983603684</v>
      </c>
      <c r="T104">
        <f t="shared" si="39"/>
        <v>17.613121220493088</v>
      </c>
      <c r="U104">
        <f t="shared" si="40"/>
        <v>0.49683010509537828</v>
      </c>
      <c r="W104">
        <f t="shared" si="41"/>
        <v>12.41</v>
      </c>
      <c r="X104">
        <f t="shared" si="42"/>
        <v>18.317982983603684</v>
      </c>
      <c r="Y104">
        <f t="shared" si="43"/>
        <v>17.613121220493088</v>
      </c>
      <c r="Z104">
        <f t="shared" si="44"/>
        <v>18.291284031044945</v>
      </c>
      <c r="AA104">
        <f t="shared" si="45"/>
        <v>16.934958409941231</v>
      </c>
      <c r="AB104">
        <f t="shared" si="46"/>
        <v>18.969446841596799</v>
      </c>
      <c r="AC104">
        <f t="shared" si="47"/>
        <v>16.256795599389378</v>
      </c>
    </row>
    <row r="105" spans="1:29" x14ac:dyDescent="0.2">
      <c r="A105">
        <v>104</v>
      </c>
      <c r="B105" t="s">
        <v>90</v>
      </c>
      <c r="C105" s="1" t="s">
        <v>1404</v>
      </c>
      <c r="D105">
        <v>18.5</v>
      </c>
      <c r="E105">
        <v>56186</v>
      </c>
      <c r="F105" t="s">
        <v>1446</v>
      </c>
      <c r="G105">
        <v>18.559999999999999</v>
      </c>
      <c r="H105" t="s">
        <v>1447</v>
      </c>
      <c r="I105">
        <v>9.8699999999999992</v>
      </c>
      <c r="J105">
        <v>8.82</v>
      </c>
      <c r="K105">
        <v>50.2</v>
      </c>
      <c r="L105">
        <v>20</v>
      </c>
      <c r="M105">
        <v>470</v>
      </c>
      <c r="O105">
        <f t="shared" si="36"/>
        <v>3596846.3762870543</v>
      </c>
      <c r="Q105">
        <f t="shared" si="37"/>
        <v>8.82</v>
      </c>
      <c r="R105">
        <f t="shared" si="38"/>
        <v>16.474648807202673</v>
      </c>
      <c r="T105">
        <f t="shared" si="39"/>
        <v>15.157592933677707</v>
      </c>
      <c r="U105">
        <f t="shared" si="40"/>
        <v>1.7346361739866112</v>
      </c>
      <c r="W105">
        <f t="shared" si="41"/>
        <v>8.82</v>
      </c>
      <c r="X105">
        <f t="shared" si="42"/>
        <v>16.474648807202673</v>
      </c>
      <c r="Y105">
        <f t="shared" si="43"/>
        <v>15.157592933677707</v>
      </c>
      <c r="Z105">
        <f t="shared" si="44"/>
        <v>15.835755744229562</v>
      </c>
      <c r="AA105">
        <f t="shared" si="45"/>
        <v>14.479430123125852</v>
      </c>
      <c r="AB105">
        <f t="shared" si="46"/>
        <v>16.513918554781419</v>
      </c>
      <c r="AC105">
        <f t="shared" si="47"/>
        <v>13.801267312573994</v>
      </c>
    </row>
    <row r="106" spans="1:29" x14ac:dyDescent="0.2">
      <c r="A106">
        <v>105</v>
      </c>
      <c r="B106" t="s">
        <v>105</v>
      </c>
      <c r="C106" s="1" t="s">
        <v>1452</v>
      </c>
      <c r="D106">
        <v>10.5</v>
      </c>
      <c r="E106">
        <v>28552</v>
      </c>
      <c r="F106" t="s">
        <v>1453</v>
      </c>
      <c r="G106">
        <v>18.170000000000002</v>
      </c>
      <c r="H106" t="s">
        <v>1454</v>
      </c>
      <c r="I106">
        <v>13.77</v>
      </c>
      <c r="J106">
        <v>13.34</v>
      </c>
      <c r="K106">
        <v>99.5</v>
      </c>
      <c r="L106">
        <v>35</v>
      </c>
      <c r="M106">
        <v>420</v>
      </c>
      <c r="O106">
        <f t="shared" si="36"/>
        <v>12253467.986061629</v>
      </c>
      <c r="Q106">
        <f t="shared" si="37"/>
        <v>13.34</v>
      </c>
      <c r="R106">
        <f t="shared" si="38"/>
        <v>17.812380926749459</v>
      </c>
      <c r="T106">
        <f t="shared" si="39"/>
        <v>18.24923300509986</v>
      </c>
      <c r="U106">
        <f t="shared" si="40"/>
        <v>0.19083973835906554</v>
      </c>
      <c r="W106">
        <f t="shared" si="41"/>
        <v>13.34</v>
      </c>
      <c r="X106">
        <f t="shared" si="42"/>
        <v>17.812380926749459</v>
      </c>
      <c r="Y106">
        <f t="shared" si="43"/>
        <v>18.24923300509986</v>
      </c>
      <c r="Z106">
        <f t="shared" si="44"/>
        <v>18.927395815651717</v>
      </c>
      <c r="AA106">
        <f t="shared" si="45"/>
        <v>17.571070194548003</v>
      </c>
      <c r="AB106">
        <f t="shared" si="46"/>
        <v>19.605558626203571</v>
      </c>
      <c r="AC106">
        <f t="shared" si="47"/>
        <v>16.89290738399615</v>
      </c>
    </row>
    <row r="107" spans="1:29" x14ac:dyDescent="0.2">
      <c r="A107">
        <v>106</v>
      </c>
      <c r="B107" t="s">
        <v>105</v>
      </c>
      <c r="C107" s="1" t="s">
        <v>1469</v>
      </c>
      <c r="D107">
        <v>10.4</v>
      </c>
      <c r="E107">
        <v>29254</v>
      </c>
      <c r="F107" t="s">
        <v>1470</v>
      </c>
      <c r="G107">
        <v>18.75</v>
      </c>
      <c r="H107" t="s">
        <v>1471</v>
      </c>
      <c r="I107">
        <v>11.05</v>
      </c>
      <c r="J107">
        <v>10.54</v>
      </c>
      <c r="K107">
        <v>91.5</v>
      </c>
      <c r="L107">
        <v>20</v>
      </c>
      <c r="M107">
        <v>418</v>
      </c>
      <c r="O107">
        <f t="shared" si="36"/>
        <v>3595394.9428054797</v>
      </c>
      <c r="Q107">
        <f t="shared" si="37"/>
        <v>10.54</v>
      </c>
      <c r="R107">
        <f t="shared" si="38"/>
        <v>16.474208323754077</v>
      </c>
      <c r="T107">
        <f t="shared" si="39"/>
        <v>16.334057739617108</v>
      </c>
      <c r="U107">
        <f t="shared" si="40"/>
        <v>1.9642186233933445E-2</v>
      </c>
      <c r="W107">
        <f t="shared" si="41"/>
        <v>10.54</v>
      </c>
      <c r="X107">
        <f t="shared" si="42"/>
        <v>16.474208323754077</v>
      </c>
      <c r="Y107">
        <f t="shared" si="43"/>
        <v>16.334057739617108</v>
      </c>
      <c r="Z107">
        <f t="shared" si="44"/>
        <v>17.012220550168966</v>
      </c>
      <c r="AA107">
        <f t="shared" si="45"/>
        <v>15.655894929065253</v>
      </c>
      <c r="AB107">
        <f t="shared" si="46"/>
        <v>17.690383360720819</v>
      </c>
      <c r="AC107">
        <f t="shared" si="47"/>
        <v>14.977732118513396</v>
      </c>
    </row>
    <row r="108" spans="1:29" x14ac:dyDescent="0.2">
      <c r="A108">
        <v>107</v>
      </c>
      <c r="B108" t="s">
        <v>105</v>
      </c>
      <c r="C108" s="1" t="s">
        <v>1469</v>
      </c>
      <c r="D108">
        <v>16.600000000000001</v>
      </c>
      <c r="E108">
        <v>2326</v>
      </c>
      <c r="F108" t="s">
        <v>1489</v>
      </c>
      <c r="G108">
        <v>14.68</v>
      </c>
      <c r="H108" t="s">
        <v>1490</v>
      </c>
      <c r="I108">
        <v>13.4</v>
      </c>
      <c r="J108">
        <v>12.85</v>
      </c>
      <c r="K108">
        <v>490</v>
      </c>
      <c r="L108">
        <v>20</v>
      </c>
      <c r="M108">
        <v>336</v>
      </c>
      <c r="O108">
        <f t="shared" si="36"/>
        <v>7466445.9994687065</v>
      </c>
      <c r="Q108">
        <f t="shared" si="37"/>
        <v>12.85</v>
      </c>
      <c r="R108">
        <f t="shared" si="38"/>
        <v>17.271733876111515</v>
      </c>
      <c r="T108">
        <f t="shared" si="39"/>
        <v>17.914077333640378</v>
      </c>
      <c r="U108">
        <f t="shared" si="40"/>
        <v>0.41260511743013439</v>
      </c>
      <c r="W108">
        <f t="shared" si="41"/>
        <v>12.85</v>
      </c>
      <c r="X108">
        <f t="shared" si="42"/>
        <v>17.271733876111515</v>
      </c>
      <c r="Y108">
        <f t="shared" si="43"/>
        <v>17.914077333640378</v>
      </c>
      <c r="Z108">
        <f t="shared" si="44"/>
        <v>18.592240144192235</v>
      </c>
      <c r="AA108">
        <f t="shared" si="45"/>
        <v>17.235914523088521</v>
      </c>
      <c r="AB108">
        <f t="shared" si="46"/>
        <v>19.270402954744089</v>
      </c>
      <c r="AC108">
        <f t="shared" si="47"/>
        <v>16.557751712536668</v>
      </c>
    </row>
    <row r="109" spans="1:29" x14ac:dyDescent="0.2">
      <c r="A109">
        <v>108</v>
      </c>
      <c r="B109" t="s">
        <v>90</v>
      </c>
      <c r="C109" s="1" t="s">
        <v>1469</v>
      </c>
      <c r="D109">
        <v>17.399999999999999</v>
      </c>
      <c r="E109">
        <v>882</v>
      </c>
      <c r="F109" t="s">
        <v>1509</v>
      </c>
      <c r="G109">
        <v>16</v>
      </c>
      <c r="H109" t="s">
        <v>1510</v>
      </c>
      <c r="I109">
        <v>11.72</v>
      </c>
      <c r="J109">
        <v>11.28</v>
      </c>
      <c r="K109">
        <v>90.3</v>
      </c>
      <c r="L109">
        <v>25</v>
      </c>
      <c r="M109">
        <v>350</v>
      </c>
      <c r="O109">
        <f t="shared" si="36"/>
        <v>2527353.3038060335</v>
      </c>
      <c r="Q109">
        <f t="shared" si="37"/>
        <v>11.28</v>
      </c>
      <c r="R109">
        <f t="shared" si="38"/>
        <v>16.089525600680179</v>
      </c>
      <c r="T109">
        <f t="shared" si="39"/>
        <v>16.840211202637551</v>
      </c>
      <c r="U109">
        <f t="shared" si="40"/>
        <v>0.56352887298610166</v>
      </c>
      <c r="W109">
        <f t="shared" si="41"/>
        <v>11.28</v>
      </c>
      <c r="X109">
        <f t="shared" si="42"/>
        <v>16.089525600680179</v>
      </c>
      <c r="Y109">
        <f t="shared" si="43"/>
        <v>16.840211202637551</v>
      </c>
      <c r="Z109">
        <f t="shared" si="44"/>
        <v>17.518374013189408</v>
      </c>
      <c r="AA109">
        <f t="shared" si="45"/>
        <v>16.162048392085694</v>
      </c>
      <c r="AB109">
        <f t="shared" si="46"/>
        <v>18.196536823741262</v>
      </c>
      <c r="AC109">
        <f t="shared" si="47"/>
        <v>15.483885581533839</v>
      </c>
    </row>
    <row r="110" spans="1:29" x14ac:dyDescent="0.2">
      <c r="A110">
        <v>110</v>
      </c>
      <c r="B110" t="s">
        <v>1534</v>
      </c>
      <c r="C110" s="1" t="s">
        <v>1513</v>
      </c>
      <c r="D110">
        <v>12.9</v>
      </c>
      <c r="E110">
        <v>11046</v>
      </c>
      <c r="F110" t="s">
        <v>1535</v>
      </c>
      <c r="G110">
        <v>19.14</v>
      </c>
      <c r="H110" t="s">
        <v>1536</v>
      </c>
      <c r="I110">
        <v>12.46</v>
      </c>
      <c r="J110">
        <v>11.78</v>
      </c>
      <c r="K110">
        <v>99.3</v>
      </c>
      <c r="L110">
        <v>20</v>
      </c>
      <c r="M110">
        <v>502</v>
      </c>
      <c r="O110">
        <f t="shared" si="36"/>
        <v>10297143.180107094</v>
      </c>
      <c r="Q110">
        <f t="shared" si="37"/>
        <v>11.78</v>
      </c>
      <c r="R110">
        <f t="shared" si="38"/>
        <v>17.622547617115046</v>
      </c>
      <c r="T110">
        <f t="shared" si="39"/>
        <v>17.182206785759469</v>
      </c>
      <c r="U110">
        <f t="shared" si="40"/>
        <v>0.19390004775892089</v>
      </c>
      <c r="W110">
        <f t="shared" si="41"/>
        <v>11.78</v>
      </c>
      <c r="X110">
        <f t="shared" si="42"/>
        <v>17.622547617115046</v>
      </c>
      <c r="Y110">
        <f t="shared" si="43"/>
        <v>17.182206785759469</v>
      </c>
      <c r="Z110">
        <f t="shared" si="44"/>
        <v>17.860369596311326</v>
      </c>
      <c r="AA110">
        <f t="shared" si="45"/>
        <v>16.504043975207612</v>
      </c>
      <c r="AB110">
        <f t="shared" si="46"/>
        <v>18.53853240686318</v>
      </c>
      <c r="AC110">
        <f t="shared" si="47"/>
        <v>15.825881164655756</v>
      </c>
    </row>
    <row r="111" spans="1:29" x14ac:dyDescent="0.2">
      <c r="A111">
        <v>111</v>
      </c>
      <c r="B111" t="s">
        <v>105</v>
      </c>
      <c r="C111" s="1" t="s">
        <v>1513</v>
      </c>
      <c r="D111">
        <v>12.9</v>
      </c>
      <c r="E111">
        <v>11046</v>
      </c>
      <c r="F111" t="s">
        <v>1535</v>
      </c>
      <c r="G111">
        <v>19.149999999999999</v>
      </c>
      <c r="H111" t="s">
        <v>1536</v>
      </c>
      <c r="I111">
        <v>12.46</v>
      </c>
      <c r="J111">
        <v>11.78</v>
      </c>
      <c r="K111">
        <v>112</v>
      </c>
      <c r="L111">
        <v>35</v>
      </c>
      <c r="M111">
        <v>411</v>
      </c>
      <c r="O111">
        <f t="shared" si="36"/>
        <v>12430810.988892501</v>
      </c>
      <c r="Q111">
        <f t="shared" si="37"/>
        <v>11.78</v>
      </c>
      <c r="R111">
        <f t="shared" si="38"/>
        <v>17.828062794465357</v>
      </c>
      <c r="T111">
        <f t="shared" si="39"/>
        <v>17.182206785759469</v>
      </c>
      <c r="U111">
        <f t="shared" si="40"/>
        <v>0.41712998398149981</v>
      </c>
      <c r="W111">
        <f t="shared" si="41"/>
        <v>11.78</v>
      </c>
      <c r="X111">
        <f t="shared" si="42"/>
        <v>17.828062794465357</v>
      </c>
      <c r="Y111">
        <f t="shared" si="43"/>
        <v>17.182206785759469</v>
      </c>
      <c r="Z111">
        <f t="shared" si="44"/>
        <v>17.860369596311326</v>
      </c>
      <c r="AA111">
        <f t="shared" si="45"/>
        <v>16.504043975207612</v>
      </c>
      <c r="AB111">
        <f t="shared" si="46"/>
        <v>18.53853240686318</v>
      </c>
      <c r="AC111">
        <f t="shared" si="47"/>
        <v>15.825881164655756</v>
      </c>
    </row>
    <row r="112" spans="1:29" x14ac:dyDescent="0.2">
      <c r="A112">
        <v>112</v>
      </c>
      <c r="B112" t="s">
        <v>90</v>
      </c>
      <c r="C112" s="1" t="s">
        <v>1513</v>
      </c>
      <c r="D112">
        <v>13.8</v>
      </c>
      <c r="E112">
        <v>103130</v>
      </c>
      <c r="F112" t="s">
        <v>1561</v>
      </c>
      <c r="G112">
        <v>18.93</v>
      </c>
      <c r="H112" t="s">
        <v>1562</v>
      </c>
      <c r="I112">
        <v>12.96</v>
      </c>
      <c r="J112">
        <v>12.21</v>
      </c>
      <c r="K112">
        <v>62.8</v>
      </c>
      <c r="L112">
        <v>40</v>
      </c>
      <c r="M112">
        <v>380</v>
      </c>
      <c r="O112">
        <f t="shared" si="36"/>
        <v>6363452.6020515906</v>
      </c>
      <c r="Q112">
        <f t="shared" si="37"/>
        <v>12.21</v>
      </c>
      <c r="R112">
        <f t="shared" si="38"/>
        <v>17.097282669153376</v>
      </c>
      <c r="T112">
        <f t="shared" si="39"/>
        <v>17.476322987244323</v>
      </c>
      <c r="U112">
        <f t="shared" si="40"/>
        <v>0.14367156273848641</v>
      </c>
      <c r="W112">
        <f t="shared" si="41"/>
        <v>12.21</v>
      </c>
      <c r="X112">
        <f t="shared" si="42"/>
        <v>17.097282669153376</v>
      </c>
      <c r="Y112">
        <f t="shared" si="43"/>
        <v>17.476322987244323</v>
      </c>
      <c r="Z112">
        <f t="shared" si="44"/>
        <v>18.15448579779618</v>
      </c>
      <c r="AA112">
        <f t="shared" si="45"/>
        <v>16.798160176692466</v>
      </c>
      <c r="AB112">
        <f t="shared" si="46"/>
        <v>18.832648608348034</v>
      </c>
      <c r="AC112">
        <f t="shared" si="47"/>
        <v>16.119997366140613</v>
      </c>
    </row>
    <row r="113" spans="1:29" x14ac:dyDescent="0.2">
      <c r="A113">
        <v>114</v>
      </c>
      <c r="B113" t="s">
        <v>105</v>
      </c>
      <c r="C113" s="1" t="s">
        <v>1587</v>
      </c>
      <c r="D113">
        <v>12.5</v>
      </c>
      <c r="E113">
        <v>8128</v>
      </c>
      <c r="F113" t="s">
        <v>1588</v>
      </c>
      <c r="G113">
        <v>19.07</v>
      </c>
      <c r="H113" t="s">
        <v>1589</v>
      </c>
      <c r="I113">
        <v>12.5</v>
      </c>
      <c r="J113">
        <v>12.47</v>
      </c>
      <c r="K113">
        <v>112</v>
      </c>
      <c r="L113">
        <v>35</v>
      </c>
      <c r="M113">
        <v>400</v>
      </c>
      <c r="O113">
        <f t="shared" si="36"/>
        <v>10947391.019041624</v>
      </c>
      <c r="Q113">
        <f t="shared" si="37"/>
        <v>12.47</v>
      </c>
      <c r="R113">
        <f t="shared" si="38"/>
        <v>17.689376481614918</v>
      </c>
      <c r="T113">
        <f t="shared" si="39"/>
        <v>17.65416069046772</v>
      </c>
      <c r="U113">
        <f t="shared" si="40"/>
        <v>1.2401519461230984E-3</v>
      </c>
      <c r="W113">
        <f t="shared" si="41"/>
        <v>12.47</v>
      </c>
      <c r="X113">
        <f t="shared" si="42"/>
        <v>17.689376481614918</v>
      </c>
      <c r="Y113">
        <f t="shared" si="43"/>
        <v>17.65416069046772</v>
      </c>
      <c r="Z113">
        <f t="shared" si="44"/>
        <v>18.332323501019577</v>
      </c>
      <c r="AA113">
        <f t="shared" si="45"/>
        <v>16.975997879915862</v>
      </c>
      <c r="AB113">
        <f t="shared" si="46"/>
        <v>19.01048631157143</v>
      </c>
      <c r="AC113">
        <f t="shared" si="47"/>
        <v>16.297835069364009</v>
      </c>
    </row>
    <row r="114" spans="1:29" x14ac:dyDescent="0.2">
      <c r="A114">
        <v>115</v>
      </c>
      <c r="B114" t="s">
        <v>105</v>
      </c>
      <c r="C114" s="1" t="s">
        <v>1587</v>
      </c>
      <c r="D114">
        <v>12.5</v>
      </c>
      <c r="E114">
        <v>8128</v>
      </c>
      <c r="F114" t="s">
        <v>1588</v>
      </c>
      <c r="G114">
        <v>19.059999999999999</v>
      </c>
      <c r="H114" t="s">
        <v>1589</v>
      </c>
      <c r="I114">
        <v>12.5</v>
      </c>
      <c r="J114">
        <v>12.47</v>
      </c>
      <c r="K114">
        <v>112</v>
      </c>
      <c r="L114">
        <v>20</v>
      </c>
      <c r="M114">
        <v>430</v>
      </c>
      <c r="O114">
        <f t="shared" si="36"/>
        <v>5055330.2372996183</v>
      </c>
      <c r="Q114">
        <f t="shared" si="37"/>
        <v>12.47</v>
      </c>
      <c r="R114">
        <f t="shared" si="38"/>
        <v>16.846131037005325</v>
      </c>
      <c r="T114">
        <f t="shared" si="39"/>
        <v>17.65416069046772</v>
      </c>
      <c r="U114">
        <f t="shared" si="40"/>
        <v>0.65291192087455774</v>
      </c>
      <c r="W114">
        <f t="shared" si="41"/>
        <v>12.47</v>
      </c>
      <c r="X114">
        <f t="shared" si="42"/>
        <v>16.846131037005325</v>
      </c>
      <c r="Y114">
        <f t="shared" si="43"/>
        <v>17.65416069046772</v>
      </c>
      <c r="Z114">
        <f t="shared" si="44"/>
        <v>18.332323501019577</v>
      </c>
      <c r="AA114">
        <f t="shared" si="45"/>
        <v>16.975997879915862</v>
      </c>
      <c r="AB114">
        <f t="shared" si="46"/>
        <v>19.01048631157143</v>
      </c>
      <c r="AC114">
        <f t="shared" si="47"/>
        <v>16.297835069364009</v>
      </c>
    </row>
    <row r="115" spans="1:29" x14ac:dyDescent="0.2">
      <c r="A115">
        <v>116</v>
      </c>
      <c r="B115" t="s">
        <v>105</v>
      </c>
      <c r="C115" s="1" t="s">
        <v>1587</v>
      </c>
      <c r="D115">
        <v>12.5</v>
      </c>
      <c r="E115">
        <v>8128</v>
      </c>
      <c r="F115" t="s">
        <v>1588</v>
      </c>
      <c r="G115">
        <v>19.07</v>
      </c>
      <c r="H115" t="s">
        <v>1589</v>
      </c>
      <c r="I115">
        <v>12.5</v>
      </c>
      <c r="J115">
        <v>12.47</v>
      </c>
      <c r="K115">
        <v>90.3</v>
      </c>
      <c r="L115">
        <v>20</v>
      </c>
      <c r="M115">
        <v>502</v>
      </c>
      <c r="O115">
        <f t="shared" si="36"/>
        <v>9363867.3631789591</v>
      </c>
      <c r="Q115">
        <f t="shared" si="37"/>
        <v>12.47</v>
      </c>
      <c r="R115">
        <f t="shared" si="38"/>
        <v>17.518859882072849</v>
      </c>
      <c r="T115">
        <f t="shared" si="39"/>
        <v>17.65416069046772</v>
      </c>
      <c r="U115">
        <f t="shared" si="40"/>
        <v>1.8306308752305361E-2</v>
      </c>
      <c r="W115">
        <f t="shared" si="41"/>
        <v>12.47</v>
      </c>
      <c r="X115">
        <f t="shared" si="42"/>
        <v>17.518859882072849</v>
      </c>
      <c r="Y115">
        <f t="shared" si="43"/>
        <v>17.65416069046772</v>
      </c>
      <c r="Z115">
        <f t="shared" si="44"/>
        <v>18.332323501019577</v>
      </c>
      <c r="AA115">
        <f t="shared" si="45"/>
        <v>16.975997879915862</v>
      </c>
      <c r="AB115">
        <f t="shared" si="46"/>
        <v>19.01048631157143</v>
      </c>
      <c r="AC115">
        <f t="shared" si="47"/>
        <v>16.297835069364009</v>
      </c>
    </row>
    <row r="116" spans="1:29" x14ac:dyDescent="0.2">
      <c r="A116">
        <v>117</v>
      </c>
      <c r="B116" t="s">
        <v>90</v>
      </c>
      <c r="C116" s="1" t="s">
        <v>1587</v>
      </c>
      <c r="D116">
        <v>13.4</v>
      </c>
      <c r="E116">
        <v>601254</v>
      </c>
      <c r="F116" t="s">
        <v>1633</v>
      </c>
      <c r="G116">
        <v>20.94</v>
      </c>
      <c r="H116" t="s">
        <v>1634</v>
      </c>
      <c r="I116">
        <v>6.8</v>
      </c>
      <c r="J116">
        <v>6.62</v>
      </c>
      <c r="K116">
        <v>31.7</v>
      </c>
      <c r="L116">
        <v>20</v>
      </c>
      <c r="M116">
        <v>200</v>
      </c>
      <c r="O116">
        <f t="shared" si="36"/>
        <v>100378.90499852486</v>
      </c>
      <c r="Q116">
        <f t="shared" si="37"/>
        <v>6.62</v>
      </c>
      <c r="R116">
        <f t="shared" si="38"/>
        <v>12.568835364111196</v>
      </c>
      <c r="T116">
        <f t="shared" si="39"/>
        <v>13.652812367941262</v>
      </c>
      <c r="U116">
        <f t="shared" si="40"/>
        <v>1.175006144832407</v>
      </c>
      <c r="W116">
        <f t="shared" si="41"/>
        <v>6.62</v>
      </c>
      <c r="X116">
        <f t="shared" si="42"/>
        <v>12.568835364111196</v>
      </c>
      <c r="Y116">
        <f t="shared" si="43"/>
        <v>13.652812367941262</v>
      </c>
      <c r="Z116">
        <f t="shared" si="44"/>
        <v>14.330975178493118</v>
      </c>
      <c r="AA116">
        <f t="shared" si="45"/>
        <v>12.974649557389407</v>
      </c>
      <c r="AB116">
        <f t="shared" si="46"/>
        <v>15.009137989044975</v>
      </c>
      <c r="AC116">
        <f t="shared" si="47"/>
        <v>12.29648674683755</v>
      </c>
    </row>
    <row r="117" spans="1:29" x14ac:dyDescent="0.2">
      <c r="A117">
        <v>118</v>
      </c>
      <c r="B117" t="s">
        <v>1639</v>
      </c>
      <c r="C117" s="1" t="s">
        <v>1640</v>
      </c>
      <c r="D117">
        <v>10.5</v>
      </c>
      <c r="E117">
        <v>7875</v>
      </c>
      <c r="F117" t="s">
        <v>1641</v>
      </c>
      <c r="G117">
        <v>15.54</v>
      </c>
      <c r="H117" t="s">
        <v>1642</v>
      </c>
      <c r="I117">
        <v>13.27</v>
      </c>
      <c r="J117">
        <v>12.55</v>
      </c>
      <c r="K117">
        <v>197</v>
      </c>
      <c r="L117">
        <v>20</v>
      </c>
      <c r="M117">
        <v>400</v>
      </c>
      <c r="O117">
        <f t="shared" si="36"/>
        <v>6287568.6027731765</v>
      </c>
      <c r="Q117">
        <f t="shared" si="37"/>
        <v>12.55</v>
      </c>
      <c r="R117">
        <f t="shared" si="38"/>
        <v>17.084190049909189</v>
      </c>
      <c r="T117">
        <f t="shared" si="39"/>
        <v>17.708879983767225</v>
      </c>
      <c r="U117">
        <f t="shared" si="40"/>
        <v>0.39023751346355773</v>
      </c>
      <c r="W117">
        <f t="shared" si="41"/>
        <v>12.55</v>
      </c>
      <c r="X117">
        <f t="shared" si="42"/>
        <v>17.084190049909189</v>
      </c>
      <c r="Y117">
        <f t="shared" si="43"/>
        <v>17.708879983767225</v>
      </c>
      <c r="Z117">
        <f t="shared" si="44"/>
        <v>18.387042794319083</v>
      </c>
      <c r="AA117">
        <f t="shared" si="45"/>
        <v>17.030717173215368</v>
      </c>
      <c r="AB117">
        <f t="shared" si="46"/>
        <v>19.065205604870936</v>
      </c>
      <c r="AC117">
        <f t="shared" si="47"/>
        <v>16.352554362663515</v>
      </c>
    </row>
    <row r="118" spans="1:29" x14ac:dyDescent="0.2">
      <c r="A118">
        <v>119</v>
      </c>
      <c r="B118" t="s">
        <v>1654</v>
      </c>
      <c r="C118" s="1" t="s">
        <v>1640</v>
      </c>
      <c r="D118">
        <v>10.5</v>
      </c>
      <c r="E118">
        <v>7875</v>
      </c>
      <c r="F118" t="s">
        <v>1641</v>
      </c>
      <c r="G118">
        <v>15.53</v>
      </c>
      <c r="H118" t="s">
        <v>1642</v>
      </c>
      <c r="I118">
        <v>13.27</v>
      </c>
      <c r="J118">
        <v>12.55</v>
      </c>
      <c r="K118">
        <v>197</v>
      </c>
      <c r="L118">
        <v>30</v>
      </c>
      <c r="M118">
        <v>400</v>
      </c>
      <c r="O118">
        <f t="shared" si="36"/>
        <v>14147029.356239649</v>
      </c>
      <c r="Q118">
        <f t="shared" si="37"/>
        <v>12.55</v>
      </c>
      <c r="R118">
        <f t="shared" si="38"/>
        <v>17.969204148608707</v>
      </c>
      <c r="T118">
        <f t="shared" si="39"/>
        <v>17.708879983767225</v>
      </c>
      <c r="U118">
        <f t="shared" si="40"/>
        <v>6.7768670800414876E-2</v>
      </c>
      <c r="W118">
        <f t="shared" si="41"/>
        <v>12.55</v>
      </c>
      <c r="X118">
        <f t="shared" si="42"/>
        <v>17.969204148608707</v>
      </c>
      <c r="Y118">
        <f t="shared" si="43"/>
        <v>17.708879983767225</v>
      </c>
      <c r="Z118">
        <f t="shared" si="44"/>
        <v>18.387042794319083</v>
      </c>
      <c r="AA118">
        <f t="shared" si="45"/>
        <v>17.030717173215368</v>
      </c>
      <c r="AB118">
        <f t="shared" si="46"/>
        <v>19.065205604870936</v>
      </c>
      <c r="AC118">
        <f t="shared" si="47"/>
        <v>16.352554362663515</v>
      </c>
    </row>
    <row r="119" spans="1:29" x14ac:dyDescent="0.2">
      <c r="A119">
        <v>120</v>
      </c>
      <c r="B119" t="s">
        <v>105</v>
      </c>
      <c r="C119" s="1" t="s">
        <v>1665</v>
      </c>
      <c r="D119">
        <v>16.600000000000001</v>
      </c>
      <c r="E119">
        <v>4685</v>
      </c>
      <c r="F119" t="s">
        <v>1666</v>
      </c>
      <c r="G119">
        <v>16.46</v>
      </c>
      <c r="H119" t="s">
        <v>1667</v>
      </c>
      <c r="I119">
        <v>14.01</v>
      </c>
      <c r="J119">
        <v>13.37</v>
      </c>
      <c r="K119">
        <v>338</v>
      </c>
      <c r="L119">
        <v>40</v>
      </c>
      <c r="M119">
        <v>320</v>
      </c>
      <c r="O119">
        <f t="shared" si="36"/>
        <v>17124577.862208903</v>
      </c>
      <c r="Q119">
        <f t="shared" si="37"/>
        <v>13.37</v>
      </c>
      <c r="R119">
        <f t="shared" si="38"/>
        <v>18.177664263130779</v>
      </c>
      <c r="T119">
        <f t="shared" si="39"/>
        <v>18.269752740087171</v>
      </c>
      <c r="U119">
        <f t="shared" si="40"/>
        <v>8.4802875881477956E-3</v>
      </c>
      <c r="W119">
        <f t="shared" si="41"/>
        <v>13.37</v>
      </c>
      <c r="X119">
        <f t="shared" si="42"/>
        <v>18.177664263130779</v>
      </c>
      <c r="Y119">
        <f t="shared" si="43"/>
        <v>18.269752740087171</v>
      </c>
      <c r="Z119">
        <f t="shared" si="44"/>
        <v>18.947915550639028</v>
      </c>
      <c r="AA119">
        <f t="shared" si="45"/>
        <v>17.591589929535314</v>
      </c>
      <c r="AB119">
        <f t="shared" si="46"/>
        <v>19.626078361190881</v>
      </c>
      <c r="AC119">
        <f t="shared" si="47"/>
        <v>16.91342711898346</v>
      </c>
    </row>
    <row r="120" spans="1:29" x14ac:dyDescent="0.2">
      <c r="A120">
        <v>121</v>
      </c>
      <c r="B120" t="s">
        <v>105</v>
      </c>
      <c r="C120" s="1" t="s">
        <v>1687</v>
      </c>
      <c r="D120">
        <v>12.6</v>
      </c>
      <c r="E120">
        <v>8906</v>
      </c>
      <c r="F120" t="s">
        <v>1688</v>
      </c>
      <c r="G120">
        <v>17.079999999999998</v>
      </c>
      <c r="H120" t="s">
        <v>1689</v>
      </c>
      <c r="I120">
        <v>13.28</v>
      </c>
      <c r="J120">
        <v>12.55</v>
      </c>
      <c r="K120">
        <v>197</v>
      </c>
      <c r="L120">
        <v>25</v>
      </c>
      <c r="M120">
        <v>440</v>
      </c>
      <c r="O120">
        <f t="shared" si="36"/>
        <v>15595145.33494431</v>
      </c>
      <c r="Q120">
        <f t="shared" si="37"/>
        <v>12.55</v>
      </c>
      <c r="R120">
        <f t="shared" si="38"/>
        <v>18.075562320087815</v>
      </c>
      <c r="T120">
        <f t="shared" si="39"/>
        <v>17.708879983767225</v>
      </c>
      <c r="U120">
        <f t="shared" si="40"/>
        <v>0.13445593576952627</v>
      </c>
      <c r="W120">
        <f t="shared" si="41"/>
        <v>12.55</v>
      </c>
      <c r="X120">
        <f t="shared" si="42"/>
        <v>18.075562320087815</v>
      </c>
      <c r="Y120">
        <f t="shared" si="43"/>
        <v>17.708879983767225</v>
      </c>
      <c r="Z120">
        <f t="shared" si="44"/>
        <v>18.387042794319083</v>
      </c>
      <c r="AA120">
        <f t="shared" si="45"/>
        <v>17.030717173215368</v>
      </c>
      <c r="AB120">
        <f t="shared" si="46"/>
        <v>19.065205604870936</v>
      </c>
      <c r="AC120">
        <f t="shared" si="47"/>
        <v>16.352554362663515</v>
      </c>
    </row>
    <row r="121" spans="1:29" x14ac:dyDescent="0.2">
      <c r="A121">
        <v>122</v>
      </c>
      <c r="B121" t="s">
        <v>105</v>
      </c>
      <c r="C121" s="1" t="s">
        <v>1687</v>
      </c>
      <c r="D121">
        <v>13.7</v>
      </c>
      <c r="E121">
        <v>4578</v>
      </c>
      <c r="F121" t="s">
        <v>1705</v>
      </c>
      <c r="G121">
        <v>16.98</v>
      </c>
      <c r="H121" t="s">
        <v>1706</v>
      </c>
      <c r="I121">
        <v>12.23</v>
      </c>
      <c r="J121">
        <v>11.79</v>
      </c>
      <c r="K121">
        <v>192</v>
      </c>
      <c r="L121">
        <v>20</v>
      </c>
      <c r="M121">
        <v>680</v>
      </c>
      <c r="O121">
        <f t="shared" si="36"/>
        <v>155641133.70623004</v>
      </c>
      <c r="Q121">
        <f t="shared" si="37"/>
        <v>11.79</v>
      </c>
      <c r="R121">
        <f t="shared" si="38"/>
        <v>20.5863301177666</v>
      </c>
      <c r="T121">
        <f t="shared" si="39"/>
        <v>17.189046697421908</v>
      </c>
      <c r="U121">
        <f t="shared" si="40"/>
        <v>11.541534638148931</v>
      </c>
      <c r="W121">
        <f t="shared" si="41"/>
        <v>11.79</v>
      </c>
      <c r="X121">
        <f t="shared" si="42"/>
        <v>20.5863301177666</v>
      </c>
      <c r="Y121">
        <f t="shared" si="43"/>
        <v>17.189046697421908</v>
      </c>
      <c r="Z121">
        <f t="shared" si="44"/>
        <v>17.867209507973765</v>
      </c>
      <c r="AA121">
        <f t="shared" si="45"/>
        <v>16.510883886870051</v>
      </c>
      <c r="AB121">
        <f t="shared" si="46"/>
        <v>18.545372318525619</v>
      </c>
      <c r="AC121">
        <f t="shared" si="47"/>
        <v>15.832721076318196</v>
      </c>
    </row>
    <row r="122" spans="1:29" x14ac:dyDescent="0.2">
      <c r="A122">
        <v>123</v>
      </c>
      <c r="B122" t="s">
        <v>529</v>
      </c>
      <c r="C122" s="1" t="s">
        <v>1719</v>
      </c>
      <c r="D122">
        <v>13.3</v>
      </c>
      <c r="E122">
        <v>143071</v>
      </c>
      <c r="F122" t="s">
        <v>1720</v>
      </c>
      <c r="G122">
        <v>19.18</v>
      </c>
      <c r="H122" t="s">
        <v>1721</v>
      </c>
      <c r="I122">
        <v>8.41</v>
      </c>
      <c r="J122">
        <v>7.69</v>
      </c>
      <c r="K122">
        <v>22.7</v>
      </c>
      <c r="L122">
        <v>20</v>
      </c>
      <c r="M122">
        <v>350</v>
      </c>
      <c r="O122">
        <f t="shared" si="36"/>
        <v>406615.60130336712</v>
      </c>
      <c r="Q122">
        <f t="shared" si="37"/>
        <v>7.69</v>
      </c>
      <c r="R122">
        <f t="shared" si="38"/>
        <v>14.095551881414259</v>
      </c>
      <c r="T122">
        <f t="shared" si="39"/>
        <v>14.384682915822168</v>
      </c>
      <c r="U122">
        <f t="shared" si="40"/>
        <v>8.3596755057787325E-2</v>
      </c>
      <c r="W122">
        <f t="shared" si="41"/>
        <v>7.69</v>
      </c>
      <c r="X122">
        <f t="shared" si="42"/>
        <v>14.095551881414259</v>
      </c>
      <c r="Y122">
        <f t="shared" si="43"/>
        <v>14.384682915822168</v>
      </c>
      <c r="Z122">
        <f t="shared" si="44"/>
        <v>15.062845726374023</v>
      </c>
      <c r="AA122">
        <f t="shared" si="45"/>
        <v>13.706520105270313</v>
      </c>
      <c r="AB122">
        <f t="shared" si="46"/>
        <v>15.741008536925881</v>
      </c>
      <c r="AC122">
        <f t="shared" si="47"/>
        <v>13.028357294718456</v>
      </c>
    </row>
    <row r="123" spans="1:29" x14ac:dyDescent="0.2">
      <c r="A123">
        <v>124</v>
      </c>
      <c r="B123" t="s">
        <v>57</v>
      </c>
      <c r="C123" s="1" t="s">
        <v>1719</v>
      </c>
      <c r="D123">
        <v>13.3</v>
      </c>
      <c r="E123">
        <v>143071</v>
      </c>
      <c r="F123" t="s">
        <v>1720</v>
      </c>
      <c r="G123">
        <v>19.170000000000002</v>
      </c>
      <c r="H123" t="s">
        <v>1721</v>
      </c>
      <c r="I123">
        <v>8.41</v>
      </c>
      <c r="J123">
        <v>7.69</v>
      </c>
      <c r="K123">
        <v>112</v>
      </c>
      <c r="L123">
        <v>10</v>
      </c>
      <c r="M123">
        <v>303</v>
      </c>
      <c r="O123">
        <f t="shared" si="36"/>
        <v>291413.30886163033</v>
      </c>
      <c r="Q123">
        <f t="shared" si="37"/>
        <v>7.69</v>
      </c>
      <c r="R123">
        <f t="shared" si="38"/>
        <v>13.731992921181831</v>
      </c>
      <c r="T123">
        <f t="shared" si="39"/>
        <v>14.384682915822168</v>
      </c>
      <c r="U123">
        <f t="shared" si="40"/>
        <v>0.42600422910360292</v>
      </c>
      <c r="W123">
        <f t="shared" si="41"/>
        <v>7.69</v>
      </c>
      <c r="X123">
        <f t="shared" si="42"/>
        <v>13.731992921181831</v>
      </c>
      <c r="Y123">
        <f t="shared" si="43"/>
        <v>14.384682915822168</v>
      </c>
      <c r="Z123">
        <f t="shared" si="44"/>
        <v>15.062845726374023</v>
      </c>
      <c r="AA123">
        <f t="shared" si="45"/>
        <v>13.706520105270313</v>
      </c>
      <c r="AB123">
        <f t="shared" si="46"/>
        <v>15.741008536925881</v>
      </c>
      <c r="AC123">
        <f t="shared" si="47"/>
        <v>13.028357294718456</v>
      </c>
    </row>
    <row r="124" spans="1:29" x14ac:dyDescent="0.2">
      <c r="A124">
        <v>125</v>
      </c>
      <c r="B124" t="s">
        <v>57</v>
      </c>
      <c r="C124" s="1" t="s">
        <v>1719</v>
      </c>
      <c r="D124">
        <v>14.8</v>
      </c>
      <c r="E124">
        <v>7180</v>
      </c>
      <c r="F124" t="s">
        <v>1741</v>
      </c>
      <c r="G124">
        <v>17.920000000000002</v>
      </c>
      <c r="H124" t="s">
        <v>1742</v>
      </c>
      <c r="I124">
        <v>10.130000000000001</v>
      </c>
      <c r="J124">
        <v>9.75</v>
      </c>
      <c r="K124">
        <v>50.2</v>
      </c>
      <c r="L124">
        <v>25</v>
      </c>
      <c r="M124">
        <v>440</v>
      </c>
      <c r="O124">
        <f t="shared" si="36"/>
        <v>3973991.3493106822</v>
      </c>
      <c r="Q124">
        <f t="shared" si="37"/>
        <v>9.75</v>
      </c>
      <c r="R124">
        <f t="shared" si="38"/>
        <v>16.583471813787597</v>
      </c>
      <c r="T124">
        <f t="shared" si="39"/>
        <v>15.793704718284477</v>
      </c>
      <c r="U124">
        <f t="shared" si="40"/>
        <v>0.62373206513943347</v>
      </c>
      <c r="W124">
        <f t="shared" si="41"/>
        <v>9.75</v>
      </c>
      <c r="X124">
        <f t="shared" si="42"/>
        <v>16.583471813787597</v>
      </c>
      <c r="Y124">
        <f t="shared" si="43"/>
        <v>15.793704718284477</v>
      </c>
      <c r="Z124">
        <f t="shared" si="44"/>
        <v>16.471867528836334</v>
      </c>
      <c r="AA124">
        <f t="shared" si="45"/>
        <v>15.115541907732622</v>
      </c>
      <c r="AB124">
        <f t="shared" si="46"/>
        <v>17.150030339388188</v>
      </c>
      <c r="AC124">
        <f t="shared" si="47"/>
        <v>14.437379097180765</v>
      </c>
    </row>
    <row r="125" spans="1:29" x14ac:dyDescent="0.2">
      <c r="A125">
        <v>126</v>
      </c>
      <c r="B125" t="s">
        <v>57</v>
      </c>
      <c r="C125" s="1" t="s">
        <v>1758</v>
      </c>
      <c r="D125">
        <v>12.6</v>
      </c>
      <c r="E125">
        <v>660</v>
      </c>
      <c r="F125" t="s">
        <v>1759</v>
      </c>
      <c r="G125">
        <v>13.34</v>
      </c>
      <c r="H125" t="s">
        <v>1760</v>
      </c>
      <c r="I125">
        <v>11.04</v>
      </c>
      <c r="J125">
        <v>10.42</v>
      </c>
      <c r="K125">
        <v>50.2</v>
      </c>
      <c r="L125">
        <v>35</v>
      </c>
      <c r="M125">
        <v>480</v>
      </c>
      <c r="O125">
        <f t="shared" si="36"/>
        <v>12364303.374880277</v>
      </c>
      <c r="Q125">
        <f t="shared" si="37"/>
        <v>10.42</v>
      </c>
      <c r="R125">
        <f t="shared" si="38"/>
        <v>17.822208116722951</v>
      </c>
      <c r="T125">
        <f t="shared" si="39"/>
        <v>16.25197879966785</v>
      </c>
      <c r="U125">
        <f t="shared" si="40"/>
        <v>2.4656201081393307</v>
      </c>
      <c r="W125">
        <f t="shared" si="41"/>
        <v>10.42</v>
      </c>
      <c r="X125">
        <f t="shared" si="42"/>
        <v>17.822208116722951</v>
      </c>
      <c r="Y125">
        <f t="shared" si="43"/>
        <v>16.25197879966785</v>
      </c>
      <c r="Z125">
        <f t="shared" si="44"/>
        <v>16.930141610219707</v>
      </c>
      <c r="AA125">
        <f t="shared" si="45"/>
        <v>15.573815989115994</v>
      </c>
      <c r="AB125">
        <f t="shared" si="46"/>
        <v>17.60830442077156</v>
      </c>
      <c r="AC125">
        <f t="shared" si="47"/>
        <v>14.895653178564137</v>
      </c>
    </row>
    <row r="126" spans="1:29" x14ac:dyDescent="0.2">
      <c r="A126">
        <v>127</v>
      </c>
      <c r="B126" t="s">
        <v>90</v>
      </c>
      <c r="C126" s="1" t="s">
        <v>1768</v>
      </c>
      <c r="D126">
        <v>15.1</v>
      </c>
      <c r="E126">
        <v>39362</v>
      </c>
      <c r="F126" t="s">
        <v>1769</v>
      </c>
      <c r="G126">
        <v>18.899999999999999</v>
      </c>
      <c r="H126" t="s">
        <v>1770</v>
      </c>
      <c r="I126">
        <v>14.04</v>
      </c>
      <c r="J126">
        <v>13.53</v>
      </c>
      <c r="K126">
        <v>338</v>
      </c>
      <c r="L126">
        <v>20</v>
      </c>
      <c r="M126">
        <v>400</v>
      </c>
      <c r="O126">
        <f t="shared" si="36"/>
        <v>10787808.059580375</v>
      </c>
      <c r="Q126">
        <f t="shared" si="37"/>
        <v>13.53</v>
      </c>
      <c r="R126">
        <f t="shared" si="38"/>
        <v>17.673350398220091</v>
      </c>
      <c r="T126">
        <f t="shared" si="39"/>
        <v>18.37919132668619</v>
      </c>
      <c r="U126">
        <f t="shared" si="40"/>
        <v>0.49821141629788457</v>
      </c>
      <c r="W126">
        <f t="shared" si="41"/>
        <v>13.53</v>
      </c>
      <c r="X126">
        <f t="shared" si="42"/>
        <v>17.673350398220091</v>
      </c>
      <c r="Y126">
        <f t="shared" si="43"/>
        <v>18.37919132668619</v>
      </c>
      <c r="Z126">
        <f t="shared" si="44"/>
        <v>19.057354137238047</v>
      </c>
      <c r="AA126">
        <f t="shared" si="45"/>
        <v>17.701028516134333</v>
      </c>
      <c r="AB126">
        <f t="shared" si="46"/>
        <v>19.7355169477899</v>
      </c>
      <c r="AC126">
        <f t="shared" si="47"/>
        <v>17.022865705582479</v>
      </c>
    </row>
    <row r="127" spans="1:29" x14ac:dyDescent="0.2">
      <c r="A127">
        <v>129</v>
      </c>
      <c r="B127" t="s">
        <v>57</v>
      </c>
      <c r="C127" s="1" t="s">
        <v>1785</v>
      </c>
      <c r="D127">
        <v>11.7</v>
      </c>
      <c r="E127">
        <v>12242</v>
      </c>
      <c r="F127" t="s">
        <v>1786</v>
      </c>
      <c r="G127">
        <v>18.7</v>
      </c>
      <c r="H127" t="s">
        <v>1787</v>
      </c>
      <c r="I127">
        <v>12.13</v>
      </c>
      <c r="J127">
        <v>11.62</v>
      </c>
      <c r="K127">
        <v>144</v>
      </c>
      <c r="L127">
        <v>20</v>
      </c>
      <c r="M127">
        <v>385</v>
      </c>
      <c r="O127">
        <f t="shared" si="36"/>
        <v>3864750.8701404231</v>
      </c>
      <c r="Q127">
        <f t="shared" si="37"/>
        <v>11.62</v>
      </c>
      <c r="R127">
        <f t="shared" si="38"/>
        <v>16.553051616034015</v>
      </c>
      <c r="T127">
        <f t="shared" si="39"/>
        <v>17.072768199160457</v>
      </c>
      <c r="U127">
        <f t="shared" si="40"/>
        <v>0.27010532677662397</v>
      </c>
      <c r="W127">
        <f t="shared" si="41"/>
        <v>11.62</v>
      </c>
      <c r="X127">
        <f t="shared" si="42"/>
        <v>16.553051616034015</v>
      </c>
      <c r="Y127">
        <f t="shared" si="43"/>
        <v>17.072768199160457</v>
      </c>
      <c r="Z127">
        <f t="shared" si="44"/>
        <v>17.750931009712314</v>
      </c>
      <c r="AA127">
        <f t="shared" si="45"/>
        <v>16.3946053886086</v>
      </c>
      <c r="AB127">
        <f t="shared" si="46"/>
        <v>18.429093820264168</v>
      </c>
      <c r="AC127">
        <f t="shared" si="47"/>
        <v>15.716442578056744</v>
      </c>
    </row>
    <row r="128" spans="1:29" x14ac:dyDescent="0.2">
      <c r="A128">
        <v>130</v>
      </c>
      <c r="B128" t="s">
        <v>57</v>
      </c>
      <c r="C128" s="1" t="s">
        <v>1785</v>
      </c>
      <c r="D128">
        <v>11.7</v>
      </c>
      <c r="E128">
        <v>12242</v>
      </c>
      <c r="F128" t="s">
        <v>1786</v>
      </c>
      <c r="G128">
        <v>18.7</v>
      </c>
      <c r="H128" t="s">
        <v>1787</v>
      </c>
      <c r="I128">
        <v>12.13</v>
      </c>
      <c r="J128">
        <v>11.62</v>
      </c>
      <c r="K128">
        <v>197</v>
      </c>
      <c r="L128">
        <v>20</v>
      </c>
      <c r="M128">
        <v>350</v>
      </c>
      <c r="O128">
        <f t="shared" si="36"/>
        <v>3528778.5663772388</v>
      </c>
      <c r="Q128">
        <f t="shared" si="37"/>
        <v>11.62</v>
      </c>
      <c r="R128">
        <f t="shared" si="38"/>
        <v>16.453797718770829</v>
      </c>
      <c r="T128">
        <f t="shared" si="39"/>
        <v>17.072768199160457</v>
      </c>
      <c r="U128">
        <f t="shared" si="40"/>
        <v>0.38312445559376646</v>
      </c>
      <c r="W128">
        <f t="shared" si="41"/>
        <v>11.62</v>
      </c>
      <c r="X128">
        <f t="shared" si="42"/>
        <v>16.453797718770829</v>
      </c>
      <c r="Y128">
        <f t="shared" si="43"/>
        <v>17.072768199160457</v>
      </c>
      <c r="Z128">
        <f t="shared" si="44"/>
        <v>17.750931009712314</v>
      </c>
      <c r="AA128">
        <f t="shared" si="45"/>
        <v>16.3946053886086</v>
      </c>
      <c r="AB128">
        <f t="shared" si="46"/>
        <v>18.429093820264168</v>
      </c>
      <c r="AC128">
        <f t="shared" si="47"/>
        <v>15.716442578056744</v>
      </c>
    </row>
    <row r="129" spans="1:29" x14ac:dyDescent="0.2">
      <c r="A129">
        <v>131</v>
      </c>
      <c r="B129" t="s">
        <v>57</v>
      </c>
      <c r="C129" s="1" t="s">
        <v>1785</v>
      </c>
      <c r="D129">
        <v>11.7</v>
      </c>
      <c r="E129">
        <v>12242</v>
      </c>
      <c r="F129" t="s">
        <v>1786</v>
      </c>
      <c r="G129">
        <v>18.7</v>
      </c>
      <c r="H129" t="s">
        <v>1787</v>
      </c>
      <c r="I129">
        <v>12.13</v>
      </c>
      <c r="J129">
        <v>11.62</v>
      </c>
      <c r="K129">
        <v>165</v>
      </c>
      <c r="L129">
        <v>30</v>
      </c>
      <c r="M129">
        <v>425</v>
      </c>
      <c r="O129">
        <f t="shared" si="36"/>
        <v>15816563.804394165</v>
      </c>
      <c r="Q129">
        <f t="shared" si="37"/>
        <v>11.62</v>
      </c>
      <c r="R129">
        <f t="shared" si="38"/>
        <v>18.090948335814154</v>
      </c>
      <c r="T129">
        <f t="shared" si="39"/>
        <v>17.072768199160457</v>
      </c>
      <c r="U129">
        <f t="shared" si="40"/>
        <v>1.0366907906761418</v>
      </c>
      <c r="W129">
        <f t="shared" si="41"/>
        <v>11.62</v>
      </c>
      <c r="X129">
        <f t="shared" si="42"/>
        <v>18.090948335814154</v>
      </c>
      <c r="Y129">
        <f t="shared" si="43"/>
        <v>17.072768199160457</v>
      </c>
      <c r="Z129">
        <f t="shared" si="44"/>
        <v>17.750931009712314</v>
      </c>
      <c r="AA129">
        <f t="shared" si="45"/>
        <v>16.3946053886086</v>
      </c>
      <c r="AB129">
        <f t="shared" si="46"/>
        <v>18.429093820264168</v>
      </c>
      <c r="AC129">
        <f t="shared" si="47"/>
        <v>15.716442578056744</v>
      </c>
    </row>
    <row r="130" spans="1:29" x14ac:dyDescent="0.2">
      <c r="A130">
        <v>132</v>
      </c>
      <c r="B130" t="s">
        <v>57</v>
      </c>
      <c r="C130" s="1" t="s">
        <v>1827</v>
      </c>
      <c r="D130">
        <v>10.6</v>
      </c>
      <c r="E130">
        <v>1284</v>
      </c>
      <c r="F130" t="s">
        <v>1828</v>
      </c>
      <c r="G130">
        <v>14.31</v>
      </c>
      <c r="H130" t="s">
        <v>1829</v>
      </c>
      <c r="I130">
        <v>13.04</v>
      </c>
      <c r="J130">
        <v>12.06</v>
      </c>
      <c r="K130">
        <v>202</v>
      </c>
      <c r="L130">
        <v>30</v>
      </c>
      <c r="M130">
        <v>304</v>
      </c>
      <c r="O130">
        <f t="shared" si="36"/>
        <v>4785225.4621800827</v>
      </c>
      <c r="Q130">
        <f t="shared" si="37"/>
        <v>12.06</v>
      </c>
      <c r="R130">
        <f t="shared" si="38"/>
        <v>16.786204602148633</v>
      </c>
      <c r="T130">
        <f t="shared" si="39"/>
        <v>17.373724312307743</v>
      </c>
      <c r="U130">
        <f t="shared" si="40"/>
        <v>0.34517940982544526</v>
      </c>
      <c r="W130">
        <f t="shared" si="41"/>
        <v>12.06</v>
      </c>
      <c r="X130">
        <f t="shared" si="42"/>
        <v>16.786204602148633</v>
      </c>
      <c r="Y130">
        <f t="shared" si="43"/>
        <v>17.373724312307743</v>
      </c>
      <c r="Z130">
        <f t="shared" si="44"/>
        <v>18.051887122859601</v>
      </c>
      <c r="AA130">
        <f t="shared" si="45"/>
        <v>16.695561501755886</v>
      </c>
      <c r="AB130">
        <f t="shared" si="46"/>
        <v>18.730049933411454</v>
      </c>
      <c r="AC130">
        <f t="shared" si="47"/>
        <v>16.017398691204033</v>
      </c>
    </row>
    <row r="131" spans="1:29" x14ac:dyDescent="0.2">
      <c r="A131">
        <v>133</v>
      </c>
      <c r="B131" t="s">
        <v>57</v>
      </c>
      <c r="C131" s="1" t="s">
        <v>1846</v>
      </c>
      <c r="D131">
        <v>12.5</v>
      </c>
      <c r="E131">
        <v>8906</v>
      </c>
      <c r="F131" t="s">
        <v>1688</v>
      </c>
      <c r="G131">
        <v>17.37</v>
      </c>
      <c r="H131" t="s">
        <v>1847</v>
      </c>
      <c r="I131">
        <v>13.71</v>
      </c>
      <c r="J131">
        <v>12.97</v>
      </c>
      <c r="K131">
        <v>165</v>
      </c>
      <c r="L131">
        <v>40</v>
      </c>
      <c r="M131">
        <v>360</v>
      </c>
      <c r="O131">
        <f t="shared" si="36"/>
        <v>13270087.368763287</v>
      </c>
      <c r="Q131">
        <f t="shared" si="37"/>
        <v>12.97</v>
      </c>
      <c r="R131">
        <f t="shared" si="38"/>
        <v>17.899365801366827</v>
      </c>
      <c r="T131">
        <f t="shared" si="39"/>
        <v>17.996156273589641</v>
      </c>
      <c r="U131">
        <f t="shared" si="40"/>
        <v>9.3683955131153504E-3</v>
      </c>
      <c r="W131">
        <f t="shared" si="41"/>
        <v>12.97</v>
      </c>
      <c r="X131">
        <f t="shared" si="42"/>
        <v>17.899365801366827</v>
      </c>
      <c r="Y131">
        <f t="shared" si="43"/>
        <v>17.996156273589641</v>
      </c>
      <c r="Z131">
        <f t="shared" si="44"/>
        <v>18.674319084141498</v>
      </c>
      <c r="AA131">
        <f t="shared" si="45"/>
        <v>17.317993463037784</v>
      </c>
      <c r="AB131">
        <f t="shared" si="46"/>
        <v>19.352481894693351</v>
      </c>
      <c r="AC131">
        <f t="shared" si="47"/>
        <v>16.63983065248593</v>
      </c>
    </row>
    <row r="132" spans="1:29" x14ac:dyDescent="0.2">
      <c r="A132">
        <v>134</v>
      </c>
      <c r="B132" t="s">
        <v>90</v>
      </c>
      <c r="C132" s="1" t="s">
        <v>1846</v>
      </c>
      <c r="D132">
        <v>14.6</v>
      </c>
      <c r="E132">
        <v>797</v>
      </c>
      <c r="F132" t="s">
        <v>1205</v>
      </c>
      <c r="G132">
        <v>13.87</v>
      </c>
      <c r="H132" t="s">
        <v>1863</v>
      </c>
      <c r="I132">
        <v>11.9</v>
      </c>
      <c r="J132">
        <v>11.28</v>
      </c>
      <c r="K132">
        <v>82.8</v>
      </c>
      <c r="L132">
        <v>25</v>
      </c>
      <c r="M132">
        <v>350</v>
      </c>
      <c r="O132">
        <f t="shared" ref="O132:O163" si="48">IF(AND(K132&lt;&gt;"",L132&lt;&gt;"",M132&lt;&gt;""),K132*(L132/2)^2*PI()*2^(M132/60),"")</f>
        <v>2317440.2387058646</v>
      </c>
      <c r="Q132">
        <f t="shared" ref="Q132:Q163" si="49">J132</f>
        <v>11.28</v>
      </c>
      <c r="R132">
        <f t="shared" ref="R132:R163" si="50">LOG(O132,2.5)</f>
        <v>15.994894719874072</v>
      </c>
      <c r="T132">
        <f t="shared" ref="T132:T163" si="51">$Q132*$T$2+$U$2</f>
        <v>16.840211202637551</v>
      </c>
      <c r="U132">
        <f t="shared" ref="U132:U163" si="52">(R132-T132)^2</f>
        <v>0.7145599560316197</v>
      </c>
      <c r="W132">
        <f t="shared" ref="W132:W163" si="53">Q132</f>
        <v>11.28</v>
      </c>
      <c r="X132">
        <f t="shared" ref="X132:X163" si="54">R132</f>
        <v>15.994894719874072</v>
      </c>
      <c r="Y132">
        <f t="shared" ref="Y132:Y163" si="55">$Q132*$T$2+$U$2</f>
        <v>16.840211202637551</v>
      </c>
      <c r="Z132">
        <f t="shared" ref="Z132:Z163" si="56">$Q132*$T$2+$U$2+$U$3</f>
        <v>17.518374013189408</v>
      </c>
      <c r="AA132">
        <f t="shared" ref="AA132:AA163" si="57">$Q132*$T$2+$U$2-$U$3</f>
        <v>16.162048392085694</v>
      </c>
      <c r="AB132">
        <f t="shared" ref="AB132:AB163" si="58">$Q132*$T$2+$U$2+$U$3*2</f>
        <v>18.196536823741262</v>
      </c>
      <c r="AC132">
        <f t="shared" ref="AC132:AC163" si="59">$Q132*$T$2+$U$2-$U$3*2</f>
        <v>15.483885581533839</v>
      </c>
    </row>
    <row r="133" spans="1:29" x14ac:dyDescent="0.2">
      <c r="A133">
        <v>135</v>
      </c>
      <c r="B133" t="s">
        <v>57</v>
      </c>
      <c r="C133" s="1" t="s">
        <v>1846</v>
      </c>
      <c r="D133">
        <v>18.2</v>
      </c>
      <c r="E133">
        <v>4787</v>
      </c>
      <c r="F133" t="s">
        <v>1867</v>
      </c>
      <c r="G133">
        <v>17.38</v>
      </c>
      <c r="H133" t="s">
        <v>1868</v>
      </c>
      <c r="I133">
        <v>12.15</v>
      </c>
      <c r="J133">
        <v>11.41</v>
      </c>
      <c r="K133">
        <v>144</v>
      </c>
      <c r="L133">
        <v>20</v>
      </c>
      <c r="M133">
        <v>402</v>
      </c>
      <c r="O133">
        <f t="shared" si="48"/>
        <v>4703415.3884223653</v>
      </c>
      <c r="Q133">
        <f t="shared" si="49"/>
        <v>11.41</v>
      </c>
      <c r="R133">
        <f t="shared" si="50"/>
        <v>16.767385008621059</v>
      </c>
      <c r="T133">
        <f t="shared" si="51"/>
        <v>16.929130054249249</v>
      </c>
      <c r="U133">
        <f t="shared" si="52"/>
        <v>2.6161459785265528E-2</v>
      </c>
      <c r="W133">
        <f t="shared" si="53"/>
        <v>11.41</v>
      </c>
      <c r="X133">
        <f t="shared" si="54"/>
        <v>16.767385008621059</v>
      </c>
      <c r="Y133">
        <f t="shared" si="55"/>
        <v>16.929130054249249</v>
      </c>
      <c r="Z133">
        <f t="shared" si="56"/>
        <v>17.607292864801106</v>
      </c>
      <c r="AA133">
        <f t="shared" si="57"/>
        <v>16.250967243697392</v>
      </c>
      <c r="AB133">
        <f t="shared" si="58"/>
        <v>18.28545567535296</v>
      </c>
      <c r="AC133">
        <f t="shared" si="59"/>
        <v>15.572804433145537</v>
      </c>
    </row>
    <row r="134" spans="1:29" x14ac:dyDescent="0.2">
      <c r="A134">
        <v>136</v>
      </c>
      <c r="B134" t="s">
        <v>57</v>
      </c>
      <c r="C134" s="1" t="s">
        <v>1883</v>
      </c>
      <c r="D134">
        <v>12.9</v>
      </c>
      <c r="E134">
        <v>115533</v>
      </c>
      <c r="F134" t="s">
        <v>1884</v>
      </c>
      <c r="G134">
        <v>20.57</v>
      </c>
      <c r="H134" t="s">
        <v>1885</v>
      </c>
      <c r="I134">
        <v>11.92</v>
      </c>
      <c r="J134">
        <v>11.38</v>
      </c>
      <c r="K134">
        <v>112</v>
      </c>
      <c r="L134">
        <v>20</v>
      </c>
      <c r="M134">
        <v>453</v>
      </c>
      <c r="O134">
        <f t="shared" si="48"/>
        <v>6593930.4583701938</v>
      </c>
      <c r="Q134">
        <f t="shared" si="49"/>
        <v>11.38</v>
      </c>
      <c r="R134">
        <f t="shared" si="50"/>
        <v>17.13611150932897</v>
      </c>
      <c r="T134">
        <f t="shared" si="51"/>
        <v>16.908610319261935</v>
      </c>
      <c r="U134">
        <f t="shared" si="52"/>
        <v>5.1756791481916857E-2</v>
      </c>
      <c r="W134">
        <f t="shared" si="53"/>
        <v>11.38</v>
      </c>
      <c r="X134">
        <f t="shared" si="54"/>
        <v>17.13611150932897</v>
      </c>
      <c r="Y134">
        <f t="shared" si="55"/>
        <v>16.908610319261935</v>
      </c>
      <c r="Z134">
        <f t="shared" si="56"/>
        <v>17.586773129813793</v>
      </c>
      <c r="AA134">
        <f t="shared" si="57"/>
        <v>16.230447508710078</v>
      </c>
      <c r="AB134">
        <f t="shared" si="58"/>
        <v>18.264935940365646</v>
      </c>
      <c r="AC134">
        <f t="shared" si="59"/>
        <v>15.552284698158223</v>
      </c>
    </row>
    <row r="135" spans="1:29" x14ac:dyDescent="0.2">
      <c r="A135">
        <v>137</v>
      </c>
      <c r="B135" t="s">
        <v>57</v>
      </c>
      <c r="C135" s="1" t="s">
        <v>1883</v>
      </c>
      <c r="D135">
        <v>12.9</v>
      </c>
      <c r="E135">
        <v>115533</v>
      </c>
      <c r="F135" t="s">
        <v>1884</v>
      </c>
      <c r="G135">
        <v>20.57</v>
      </c>
      <c r="H135" t="s">
        <v>1885</v>
      </c>
      <c r="I135">
        <v>11.92</v>
      </c>
      <c r="J135">
        <v>11.38</v>
      </c>
      <c r="K135">
        <v>144</v>
      </c>
      <c r="L135">
        <v>20</v>
      </c>
      <c r="M135">
        <v>401</v>
      </c>
      <c r="O135">
        <f t="shared" si="48"/>
        <v>4649392.0549990721</v>
      </c>
      <c r="Q135">
        <f t="shared" si="49"/>
        <v>11.38</v>
      </c>
      <c r="R135">
        <f t="shared" si="50"/>
        <v>16.754777161998291</v>
      </c>
      <c r="T135">
        <f t="shared" si="51"/>
        <v>16.908610319261935</v>
      </c>
      <c r="U135">
        <f t="shared" si="52"/>
        <v>2.3664640273701163E-2</v>
      </c>
      <c r="W135">
        <f t="shared" si="53"/>
        <v>11.38</v>
      </c>
      <c r="X135">
        <f t="shared" si="54"/>
        <v>16.754777161998291</v>
      </c>
      <c r="Y135">
        <f t="shared" si="55"/>
        <v>16.908610319261935</v>
      </c>
      <c r="Z135">
        <f t="shared" si="56"/>
        <v>17.586773129813793</v>
      </c>
      <c r="AA135">
        <f t="shared" si="57"/>
        <v>16.230447508710078</v>
      </c>
      <c r="AB135">
        <f t="shared" si="58"/>
        <v>18.264935940365646</v>
      </c>
      <c r="AC135">
        <f t="shared" si="59"/>
        <v>15.552284698158223</v>
      </c>
    </row>
    <row r="136" spans="1:29" x14ac:dyDescent="0.2">
      <c r="A136">
        <v>138</v>
      </c>
      <c r="B136" t="s">
        <v>57</v>
      </c>
      <c r="C136" s="1" t="s">
        <v>1911</v>
      </c>
      <c r="D136">
        <v>9.9</v>
      </c>
      <c r="E136">
        <v>3106</v>
      </c>
      <c r="F136" t="s">
        <v>1912</v>
      </c>
      <c r="G136">
        <v>16.39</v>
      </c>
      <c r="H136" t="s">
        <v>1913</v>
      </c>
      <c r="I136">
        <v>13.62</v>
      </c>
      <c r="J136">
        <v>13.02</v>
      </c>
      <c r="K136">
        <v>202</v>
      </c>
      <c r="L136">
        <v>25</v>
      </c>
      <c r="M136">
        <v>420</v>
      </c>
      <c r="O136">
        <f t="shared" si="48"/>
        <v>12692034.320502764</v>
      </c>
      <c r="Q136">
        <f t="shared" si="49"/>
        <v>13.02</v>
      </c>
      <c r="R136">
        <f t="shared" si="50"/>
        <v>17.850759116958045</v>
      </c>
      <c r="T136">
        <f t="shared" si="51"/>
        <v>18.030355831901829</v>
      </c>
      <c r="U136">
        <f t="shared" si="52"/>
        <v>3.2254980018598903E-2</v>
      </c>
      <c r="W136">
        <f t="shared" si="53"/>
        <v>13.02</v>
      </c>
      <c r="X136">
        <f t="shared" si="54"/>
        <v>17.850759116958045</v>
      </c>
      <c r="Y136">
        <f t="shared" si="55"/>
        <v>18.030355831901829</v>
      </c>
      <c r="Z136">
        <f t="shared" si="56"/>
        <v>18.708518642453686</v>
      </c>
      <c r="AA136">
        <f t="shared" si="57"/>
        <v>17.352193021349972</v>
      </c>
      <c r="AB136">
        <f t="shared" si="58"/>
        <v>19.38668145300554</v>
      </c>
      <c r="AC136">
        <f t="shared" si="59"/>
        <v>16.674030210798119</v>
      </c>
    </row>
    <row r="137" spans="1:29" x14ac:dyDescent="0.2">
      <c r="A137">
        <v>139</v>
      </c>
      <c r="B137" t="s">
        <v>90</v>
      </c>
      <c r="C137" s="1" t="s">
        <v>1928</v>
      </c>
      <c r="D137">
        <v>20.2</v>
      </c>
      <c r="E137">
        <v>1716</v>
      </c>
      <c r="F137" t="s">
        <v>1929</v>
      </c>
      <c r="G137">
        <v>17.04</v>
      </c>
      <c r="H137" t="s">
        <v>1930</v>
      </c>
      <c r="I137">
        <v>13.45</v>
      </c>
      <c r="J137">
        <v>12.86</v>
      </c>
      <c r="K137">
        <v>490</v>
      </c>
      <c r="L137">
        <v>20</v>
      </c>
      <c r="M137">
        <v>400</v>
      </c>
      <c r="O137">
        <f t="shared" si="48"/>
        <v>15639130.027202317</v>
      </c>
      <c r="Q137">
        <f t="shared" si="49"/>
        <v>12.86</v>
      </c>
      <c r="R137">
        <f t="shared" si="50"/>
        <v>18.078636059968613</v>
      </c>
      <c r="T137">
        <f t="shared" si="51"/>
        <v>17.920917245302817</v>
      </c>
      <c r="U137">
        <f t="shared" si="52"/>
        <v>2.4875224499583484E-2</v>
      </c>
      <c r="W137">
        <f t="shared" si="53"/>
        <v>12.86</v>
      </c>
      <c r="X137">
        <f t="shared" si="54"/>
        <v>18.078636059968613</v>
      </c>
      <c r="Y137">
        <f t="shared" si="55"/>
        <v>17.920917245302817</v>
      </c>
      <c r="Z137">
        <f t="shared" si="56"/>
        <v>18.599080055854674</v>
      </c>
      <c r="AA137">
        <f t="shared" si="57"/>
        <v>17.24275443475096</v>
      </c>
      <c r="AB137">
        <f t="shared" si="58"/>
        <v>19.277242866406528</v>
      </c>
      <c r="AC137">
        <f t="shared" si="59"/>
        <v>16.564591624199107</v>
      </c>
    </row>
    <row r="138" spans="1:29" x14ac:dyDescent="0.2">
      <c r="A138">
        <v>140</v>
      </c>
      <c r="B138" t="s">
        <v>1654</v>
      </c>
      <c r="C138" s="1" t="s">
        <v>1936</v>
      </c>
      <c r="D138">
        <v>17.100000000000001</v>
      </c>
      <c r="E138">
        <v>116969</v>
      </c>
      <c r="F138" t="s">
        <v>1937</v>
      </c>
      <c r="G138">
        <v>19.54</v>
      </c>
      <c r="H138" t="s">
        <v>1938</v>
      </c>
      <c r="I138">
        <v>13.01</v>
      </c>
      <c r="J138">
        <v>12.19</v>
      </c>
      <c r="K138">
        <v>253</v>
      </c>
      <c r="L138">
        <v>30</v>
      </c>
      <c r="M138">
        <v>454</v>
      </c>
      <c r="O138">
        <f t="shared" si="48"/>
        <v>33903657.012869671</v>
      </c>
      <c r="Q138">
        <f t="shared" si="49"/>
        <v>12.19</v>
      </c>
      <c r="R138">
        <f t="shared" si="50"/>
        <v>18.923069763625669</v>
      </c>
      <c r="T138">
        <f t="shared" si="51"/>
        <v>17.462643163919445</v>
      </c>
      <c r="U138">
        <f t="shared" si="52"/>
        <v>2.132845853129484</v>
      </c>
      <c r="W138">
        <f t="shared" si="53"/>
        <v>12.19</v>
      </c>
      <c r="X138">
        <f t="shared" si="54"/>
        <v>18.923069763625669</v>
      </c>
      <c r="Y138">
        <f t="shared" si="55"/>
        <v>17.462643163919445</v>
      </c>
      <c r="Z138">
        <f t="shared" si="56"/>
        <v>18.140805974471302</v>
      </c>
      <c r="AA138">
        <f t="shared" si="57"/>
        <v>16.784480353367588</v>
      </c>
      <c r="AB138">
        <f t="shared" si="58"/>
        <v>18.818968785023156</v>
      </c>
      <c r="AC138">
        <f t="shared" si="59"/>
        <v>16.106317542815734</v>
      </c>
    </row>
    <row r="139" spans="1:29" x14ac:dyDescent="0.2">
      <c r="A139">
        <v>141</v>
      </c>
      <c r="B139" t="s">
        <v>57</v>
      </c>
      <c r="C139" s="1" t="s">
        <v>1953</v>
      </c>
      <c r="D139">
        <v>16.399999999999999</v>
      </c>
      <c r="E139">
        <v>13060</v>
      </c>
      <c r="F139" t="s">
        <v>1954</v>
      </c>
      <c r="G139">
        <v>18.11</v>
      </c>
      <c r="H139" t="s">
        <v>1955</v>
      </c>
      <c r="I139">
        <v>12.67</v>
      </c>
      <c r="J139">
        <v>12.29</v>
      </c>
      <c r="K139">
        <v>165</v>
      </c>
      <c r="L139">
        <v>20</v>
      </c>
      <c r="M139">
        <v>366</v>
      </c>
      <c r="O139">
        <f t="shared" si="48"/>
        <v>3555631.8718446372</v>
      </c>
      <c r="Q139">
        <f t="shared" si="49"/>
        <v>12.29</v>
      </c>
      <c r="R139">
        <f t="shared" si="50"/>
        <v>16.462071286371373</v>
      </c>
      <c r="T139">
        <f t="shared" si="51"/>
        <v>17.531042280543829</v>
      </c>
      <c r="U139">
        <f t="shared" si="52"/>
        <v>1.1426989863820503</v>
      </c>
      <c r="W139">
        <f t="shared" si="53"/>
        <v>12.29</v>
      </c>
      <c r="X139">
        <f t="shared" si="54"/>
        <v>16.462071286371373</v>
      </c>
      <c r="Y139">
        <f t="shared" si="55"/>
        <v>17.531042280543829</v>
      </c>
      <c r="Z139">
        <f t="shared" si="56"/>
        <v>18.209205091095686</v>
      </c>
      <c r="AA139">
        <f t="shared" si="57"/>
        <v>16.852879469991972</v>
      </c>
      <c r="AB139">
        <f t="shared" si="58"/>
        <v>18.88736790164754</v>
      </c>
      <c r="AC139">
        <f t="shared" si="59"/>
        <v>16.174716659440119</v>
      </c>
    </row>
    <row r="140" spans="1:29" x14ac:dyDescent="0.2">
      <c r="A140">
        <v>142</v>
      </c>
      <c r="B140" t="s">
        <v>57</v>
      </c>
      <c r="C140" s="1" t="s">
        <v>1953</v>
      </c>
      <c r="D140">
        <v>16.399999999999999</v>
      </c>
      <c r="E140">
        <v>13060</v>
      </c>
      <c r="F140" t="s">
        <v>1954</v>
      </c>
      <c r="G140">
        <v>18.11</v>
      </c>
      <c r="H140" t="s">
        <v>1955</v>
      </c>
      <c r="I140">
        <v>12.67</v>
      </c>
      <c r="J140">
        <v>12.29</v>
      </c>
      <c r="K140">
        <v>165</v>
      </c>
      <c r="L140">
        <v>20</v>
      </c>
      <c r="M140">
        <v>400</v>
      </c>
      <c r="O140">
        <f t="shared" si="48"/>
        <v>5266237.6622211887</v>
      </c>
      <c r="Q140">
        <f t="shared" si="49"/>
        <v>12.29</v>
      </c>
      <c r="R140">
        <f t="shared" si="50"/>
        <v>16.890738071545456</v>
      </c>
      <c r="T140">
        <f t="shared" si="51"/>
        <v>17.531042280543829</v>
      </c>
      <c r="U140">
        <f t="shared" si="52"/>
        <v>0.40998948006103192</v>
      </c>
      <c r="W140">
        <f t="shared" si="53"/>
        <v>12.29</v>
      </c>
      <c r="X140">
        <f t="shared" si="54"/>
        <v>16.890738071545456</v>
      </c>
      <c r="Y140">
        <f t="shared" si="55"/>
        <v>17.531042280543829</v>
      </c>
      <c r="Z140">
        <f t="shared" si="56"/>
        <v>18.209205091095686</v>
      </c>
      <c r="AA140">
        <f t="shared" si="57"/>
        <v>16.852879469991972</v>
      </c>
      <c r="AB140">
        <f t="shared" si="58"/>
        <v>18.88736790164754</v>
      </c>
      <c r="AC140">
        <f t="shared" si="59"/>
        <v>16.174716659440119</v>
      </c>
    </row>
    <row r="141" spans="1:29" x14ac:dyDescent="0.2">
      <c r="A141">
        <v>143</v>
      </c>
      <c r="B141" t="s">
        <v>105</v>
      </c>
      <c r="C141" s="1" t="s">
        <v>1953</v>
      </c>
      <c r="D141">
        <v>16.399999999999999</v>
      </c>
      <c r="E141">
        <v>13060</v>
      </c>
      <c r="F141" t="s">
        <v>1954</v>
      </c>
      <c r="G141">
        <v>18.11</v>
      </c>
      <c r="H141" t="s">
        <v>1955</v>
      </c>
      <c r="I141">
        <v>12.67</v>
      </c>
      <c r="J141">
        <v>12.29</v>
      </c>
      <c r="K141">
        <v>202</v>
      </c>
      <c r="L141">
        <v>30</v>
      </c>
      <c r="M141">
        <v>500</v>
      </c>
      <c r="O141">
        <f t="shared" si="48"/>
        <v>46053968.274402082</v>
      </c>
      <c r="Q141">
        <f t="shared" si="49"/>
        <v>12.29</v>
      </c>
      <c r="R141">
        <f t="shared" si="50"/>
        <v>19.257342540210999</v>
      </c>
      <c r="T141">
        <f t="shared" si="51"/>
        <v>17.531042280543829</v>
      </c>
      <c r="U141">
        <f t="shared" si="52"/>
        <v>2.9801125865269378</v>
      </c>
      <c r="W141">
        <f t="shared" si="53"/>
        <v>12.29</v>
      </c>
      <c r="X141">
        <f t="shared" si="54"/>
        <v>19.257342540210999</v>
      </c>
      <c r="Y141">
        <f t="shared" si="55"/>
        <v>17.531042280543829</v>
      </c>
      <c r="Z141">
        <f t="shared" si="56"/>
        <v>18.209205091095686</v>
      </c>
      <c r="AA141">
        <f t="shared" si="57"/>
        <v>16.852879469991972</v>
      </c>
      <c r="AB141">
        <f t="shared" si="58"/>
        <v>18.88736790164754</v>
      </c>
      <c r="AC141">
        <f t="shared" si="59"/>
        <v>16.174716659440119</v>
      </c>
    </row>
    <row r="142" spans="1:29" x14ac:dyDescent="0.2">
      <c r="A142">
        <v>144</v>
      </c>
      <c r="B142" t="s">
        <v>105</v>
      </c>
      <c r="C142" s="1" t="s">
        <v>1991</v>
      </c>
      <c r="D142">
        <v>14.3</v>
      </c>
      <c r="E142">
        <v>3431</v>
      </c>
      <c r="F142" t="s">
        <v>1992</v>
      </c>
      <c r="G142">
        <v>15.46</v>
      </c>
      <c r="H142" t="s">
        <v>1993</v>
      </c>
      <c r="I142">
        <v>13.2</v>
      </c>
      <c r="J142">
        <v>12.77</v>
      </c>
      <c r="K142">
        <v>112.3</v>
      </c>
      <c r="L142">
        <v>35</v>
      </c>
      <c r="M142">
        <v>480</v>
      </c>
      <c r="O142">
        <f t="shared" si="48"/>
        <v>27659587.031853687</v>
      </c>
      <c r="Q142">
        <f t="shared" si="49"/>
        <v>12.77</v>
      </c>
      <c r="R142">
        <f t="shared" si="50"/>
        <v>18.700923580099808</v>
      </c>
      <c r="T142">
        <f t="shared" si="51"/>
        <v>17.859358040340872</v>
      </c>
      <c r="U142">
        <f t="shared" si="52"/>
        <v>0.70823255770974836</v>
      </c>
      <c r="W142">
        <f t="shared" si="53"/>
        <v>12.77</v>
      </c>
      <c r="X142">
        <f t="shared" si="54"/>
        <v>18.700923580099808</v>
      </c>
      <c r="Y142">
        <f t="shared" si="55"/>
        <v>17.859358040340872</v>
      </c>
      <c r="Z142">
        <f t="shared" si="56"/>
        <v>18.537520850892729</v>
      </c>
      <c r="AA142">
        <f t="shared" si="57"/>
        <v>17.181195229789015</v>
      </c>
      <c r="AB142">
        <f t="shared" si="58"/>
        <v>19.215683661444583</v>
      </c>
      <c r="AC142">
        <f t="shared" si="59"/>
        <v>16.503032419237162</v>
      </c>
    </row>
    <row r="143" spans="1:29" x14ac:dyDescent="0.2">
      <c r="A143">
        <v>145</v>
      </c>
      <c r="B143" t="s">
        <v>105</v>
      </c>
      <c r="C143" s="1" t="s">
        <v>2001</v>
      </c>
      <c r="D143">
        <v>12.9</v>
      </c>
      <c r="E143">
        <v>3443</v>
      </c>
      <c r="F143" t="s">
        <v>2002</v>
      </c>
      <c r="G143">
        <v>18.78</v>
      </c>
      <c r="H143" t="s">
        <v>2003</v>
      </c>
      <c r="I143">
        <v>13.43</v>
      </c>
      <c r="J143">
        <v>12.86</v>
      </c>
      <c r="K143">
        <v>144</v>
      </c>
      <c r="L143">
        <v>40</v>
      </c>
      <c r="M143">
        <v>340</v>
      </c>
      <c r="O143">
        <f t="shared" si="48"/>
        <v>9191978.4649678934</v>
      </c>
      <c r="Q143">
        <f t="shared" si="49"/>
        <v>12.86</v>
      </c>
      <c r="R143">
        <f t="shared" si="50"/>
        <v>17.498640112741551</v>
      </c>
      <c r="T143">
        <f t="shared" si="51"/>
        <v>17.920917245302817</v>
      </c>
      <c r="U143">
        <f t="shared" si="52"/>
        <v>0.17831797668416519</v>
      </c>
      <c r="W143">
        <f t="shared" si="53"/>
        <v>12.86</v>
      </c>
      <c r="X143">
        <f t="shared" si="54"/>
        <v>17.498640112741551</v>
      </c>
      <c r="Y143">
        <f t="shared" si="55"/>
        <v>17.920917245302817</v>
      </c>
      <c r="Z143">
        <f t="shared" si="56"/>
        <v>18.599080055854674</v>
      </c>
      <c r="AA143">
        <f t="shared" si="57"/>
        <v>17.24275443475096</v>
      </c>
      <c r="AB143">
        <f t="shared" si="58"/>
        <v>19.277242866406528</v>
      </c>
      <c r="AC143">
        <f t="shared" si="59"/>
        <v>16.564591624199107</v>
      </c>
    </row>
    <row r="144" spans="1:29" x14ac:dyDescent="0.2">
      <c r="A144">
        <v>146</v>
      </c>
      <c r="B144" t="s">
        <v>105</v>
      </c>
      <c r="C144" s="1" t="s">
        <v>2001</v>
      </c>
      <c r="D144">
        <v>12.9</v>
      </c>
      <c r="E144">
        <v>3443</v>
      </c>
      <c r="F144" t="s">
        <v>2002</v>
      </c>
      <c r="G144">
        <v>18.8</v>
      </c>
      <c r="H144" t="s">
        <v>2003</v>
      </c>
      <c r="I144">
        <v>13.43</v>
      </c>
      <c r="J144">
        <v>12.86</v>
      </c>
      <c r="K144">
        <v>246</v>
      </c>
      <c r="L144">
        <v>25</v>
      </c>
      <c r="M144">
        <v>450</v>
      </c>
      <c r="O144">
        <f t="shared" si="48"/>
        <v>21858984.055739153</v>
      </c>
      <c r="Q144">
        <f t="shared" si="49"/>
        <v>12.86</v>
      </c>
      <c r="R144">
        <f t="shared" si="50"/>
        <v>18.444061449831359</v>
      </c>
      <c r="T144">
        <f t="shared" si="51"/>
        <v>17.920917245302817</v>
      </c>
      <c r="U144">
        <f t="shared" si="52"/>
        <v>0.2736798587318009</v>
      </c>
      <c r="W144">
        <f t="shared" si="53"/>
        <v>12.86</v>
      </c>
      <c r="X144">
        <f t="shared" si="54"/>
        <v>18.444061449831359</v>
      </c>
      <c r="Y144">
        <f t="shared" si="55"/>
        <v>17.920917245302817</v>
      </c>
      <c r="Z144">
        <f t="shared" si="56"/>
        <v>18.599080055854674</v>
      </c>
      <c r="AA144">
        <f t="shared" si="57"/>
        <v>17.24275443475096</v>
      </c>
      <c r="AB144">
        <f t="shared" si="58"/>
        <v>19.277242866406528</v>
      </c>
      <c r="AC144">
        <f t="shared" si="59"/>
        <v>16.564591624199107</v>
      </c>
    </row>
    <row r="145" spans="1:29" x14ac:dyDescent="0.2">
      <c r="A145">
        <v>147</v>
      </c>
      <c r="B145" t="s">
        <v>105</v>
      </c>
      <c r="C145" s="1" t="s">
        <v>2001</v>
      </c>
      <c r="D145">
        <v>16.7</v>
      </c>
      <c r="E145">
        <v>429</v>
      </c>
      <c r="F145" t="s">
        <v>2038</v>
      </c>
      <c r="G145">
        <v>13.97</v>
      </c>
      <c r="H145" t="s">
        <v>2039</v>
      </c>
      <c r="I145">
        <v>12.3</v>
      </c>
      <c r="J145">
        <v>11.86</v>
      </c>
      <c r="K145">
        <v>165</v>
      </c>
      <c r="L145">
        <v>20</v>
      </c>
      <c r="M145">
        <v>446</v>
      </c>
      <c r="O145">
        <f t="shared" si="48"/>
        <v>8959630.882028345</v>
      </c>
      <c r="Q145">
        <f t="shared" si="49"/>
        <v>11.86</v>
      </c>
      <c r="R145">
        <f t="shared" si="50"/>
        <v>17.470699016192746</v>
      </c>
      <c r="T145">
        <f t="shared" si="51"/>
        <v>17.236926079058975</v>
      </c>
      <c r="U145">
        <f t="shared" si="52"/>
        <v>5.4649786136150312E-2</v>
      </c>
      <c r="W145">
        <f t="shared" si="53"/>
        <v>11.86</v>
      </c>
      <c r="X145">
        <f t="shared" si="54"/>
        <v>17.470699016192746</v>
      </c>
      <c r="Y145">
        <f t="shared" si="55"/>
        <v>17.236926079058975</v>
      </c>
      <c r="Z145">
        <f t="shared" si="56"/>
        <v>17.915088889610832</v>
      </c>
      <c r="AA145">
        <f t="shared" si="57"/>
        <v>16.558763268507118</v>
      </c>
      <c r="AB145">
        <f t="shared" si="58"/>
        <v>18.593251700162686</v>
      </c>
      <c r="AC145">
        <f t="shared" si="59"/>
        <v>15.880600457955262</v>
      </c>
    </row>
    <row r="146" spans="1:29" x14ac:dyDescent="0.2">
      <c r="A146">
        <v>148</v>
      </c>
      <c r="B146" t="s">
        <v>105</v>
      </c>
      <c r="C146" s="1" t="s">
        <v>2001</v>
      </c>
      <c r="D146">
        <v>16.7</v>
      </c>
      <c r="E146">
        <v>429</v>
      </c>
      <c r="F146" t="s">
        <v>2038</v>
      </c>
      <c r="G146">
        <v>13.99</v>
      </c>
      <c r="H146" t="s">
        <v>2039</v>
      </c>
      <c r="I146">
        <v>12.3</v>
      </c>
      <c r="J146">
        <v>11.86</v>
      </c>
      <c r="K146">
        <v>35.799999999999997</v>
      </c>
      <c r="L146">
        <v>35</v>
      </c>
      <c r="M146">
        <v>480</v>
      </c>
      <c r="O146">
        <f t="shared" si="48"/>
        <v>8817570.9326835442</v>
      </c>
      <c r="Q146">
        <f t="shared" si="49"/>
        <v>11.86</v>
      </c>
      <c r="R146">
        <f t="shared" si="50"/>
        <v>17.453256296595345</v>
      </c>
      <c r="T146">
        <f t="shared" si="51"/>
        <v>17.236926079058975</v>
      </c>
      <c r="U146">
        <f t="shared" si="52"/>
        <v>4.6798763019333334E-2</v>
      </c>
      <c r="W146">
        <f t="shared" si="53"/>
        <v>11.86</v>
      </c>
      <c r="X146">
        <f t="shared" si="54"/>
        <v>17.453256296595345</v>
      </c>
      <c r="Y146">
        <f t="shared" si="55"/>
        <v>17.236926079058975</v>
      </c>
      <c r="Z146">
        <f t="shared" si="56"/>
        <v>17.915088889610832</v>
      </c>
      <c r="AA146">
        <f t="shared" si="57"/>
        <v>16.558763268507118</v>
      </c>
      <c r="AB146">
        <f t="shared" si="58"/>
        <v>18.593251700162686</v>
      </c>
      <c r="AC146">
        <f t="shared" si="59"/>
        <v>15.880600457955262</v>
      </c>
    </row>
    <row r="147" spans="1:29" x14ac:dyDescent="0.2">
      <c r="A147">
        <v>149</v>
      </c>
      <c r="B147" t="s">
        <v>105</v>
      </c>
      <c r="C147" s="1" t="s">
        <v>2001</v>
      </c>
      <c r="D147">
        <v>18.399999999999999</v>
      </c>
      <c r="E147">
        <v>9203</v>
      </c>
      <c r="F147" t="s">
        <v>2058</v>
      </c>
      <c r="G147">
        <v>17.77</v>
      </c>
      <c r="H147" t="s">
        <v>2059</v>
      </c>
      <c r="I147">
        <v>11.86</v>
      </c>
      <c r="J147">
        <v>11.35</v>
      </c>
      <c r="K147">
        <v>50.2</v>
      </c>
      <c r="L147">
        <v>40</v>
      </c>
      <c r="M147">
        <v>380</v>
      </c>
      <c r="O147">
        <f t="shared" si="48"/>
        <v>5086708.9271176718</v>
      </c>
      <c r="Q147">
        <f t="shared" si="49"/>
        <v>11.35</v>
      </c>
      <c r="R147">
        <f t="shared" si="50"/>
        <v>16.852884205885687</v>
      </c>
      <c r="T147">
        <f t="shared" si="51"/>
        <v>16.888090584274618</v>
      </c>
      <c r="U147">
        <f t="shared" si="52"/>
        <v>1.2394890792646138E-3</v>
      </c>
      <c r="W147">
        <f t="shared" si="53"/>
        <v>11.35</v>
      </c>
      <c r="X147">
        <f t="shared" si="54"/>
        <v>16.852884205885687</v>
      </c>
      <c r="Y147">
        <f t="shared" si="55"/>
        <v>16.888090584274618</v>
      </c>
      <c r="Z147">
        <f t="shared" si="56"/>
        <v>17.566253394826475</v>
      </c>
      <c r="AA147">
        <f t="shared" si="57"/>
        <v>16.209927773722761</v>
      </c>
      <c r="AB147">
        <f t="shared" si="58"/>
        <v>18.244416205378329</v>
      </c>
      <c r="AC147">
        <f t="shared" si="59"/>
        <v>15.531764963170906</v>
      </c>
    </row>
    <row r="148" spans="1:29" x14ac:dyDescent="0.2">
      <c r="A148">
        <v>150</v>
      </c>
      <c r="B148" t="s">
        <v>105</v>
      </c>
      <c r="C148" s="1" t="s">
        <v>2001</v>
      </c>
      <c r="D148">
        <v>18.399999999999999</v>
      </c>
      <c r="E148">
        <v>9203</v>
      </c>
      <c r="F148" t="s">
        <v>2058</v>
      </c>
      <c r="G148">
        <v>17.78</v>
      </c>
      <c r="H148" t="s">
        <v>2059</v>
      </c>
      <c r="I148">
        <v>11.86</v>
      </c>
      <c r="J148">
        <v>11.35</v>
      </c>
      <c r="K148">
        <v>55.8</v>
      </c>
      <c r="L148">
        <v>25</v>
      </c>
      <c r="M148">
        <v>450</v>
      </c>
      <c r="O148">
        <f t="shared" si="48"/>
        <v>4958257.3589847349</v>
      </c>
      <c r="Q148">
        <f t="shared" si="49"/>
        <v>11.35</v>
      </c>
      <c r="R148">
        <f t="shared" si="50"/>
        <v>16.824970898177874</v>
      </c>
      <c r="T148">
        <f t="shared" si="51"/>
        <v>16.888090584274618</v>
      </c>
      <c r="U148">
        <f t="shared" si="52"/>
        <v>3.9840947729515271E-3</v>
      </c>
      <c r="W148">
        <f t="shared" si="53"/>
        <v>11.35</v>
      </c>
      <c r="X148">
        <f t="shared" si="54"/>
        <v>16.824970898177874</v>
      </c>
      <c r="Y148">
        <f t="shared" si="55"/>
        <v>16.888090584274618</v>
      </c>
      <c r="Z148">
        <f t="shared" si="56"/>
        <v>17.566253394826475</v>
      </c>
      <c r="AA148">
        <f t="shared" si="57"/>
        <v>16.209927773722761</v>
      </c>
      <c r="AB148">
        <f t="shared" si="58"/>
        <v>18.244416205378329</v>
      </c>
      <c r="AC148">
        <f t="shared" si="59"/>
        <v>15.531764963170906</v>
      </c>
    </row>
    <row r="149" spans="1:29" x14ac:dyDescent="0.2">
      <c r="A149">
        <v>151</v>
      </c>
      <c r="B149" t="s">
        <v>105</v>
      </c>
      <c r="C149" s="1" t="s">
        <v>2094</v>
      </c>
      <c r="D149">
        <v>14.9</v>
      </c>
      <c r="E149">
        <v>5652</v>
      </c>
      <c r="F149" t="s">
        <v>2095</v>
      </c>
      <c r="G149">
        <v>17.27</v>
      </c>
      <c r="H149" t="s">
        <v>2096</v>
      </c>
      <c r="I149">
        <v>9.06</v>
      </c>
      <c r="J149">
        <v>8.6199999999999992</v>
      </c>
      <c r="K149">
        <v>15.4</v>
      </c>
      <c r="L149">
        <v>25</v>
      </c>
      <c r="M149">
        <v>400</v>
      </c>
      <c r="O149">
        <f t="shared" si="48"/>
        <v>767992.99240725662</v>
      </c>
      <c r="Q149">
        <f t="shared" si="49"/>
        <v>8.6199999999999992</v>
      </c>
      <c r="R149">
        <f t="shared" si="50"/>
        <v>14.789559051743911</v>
      </c>
      <c r="T149">
        <f t="shared" si="51"/>
        <v>15.020794700428938</v>
      </c>
      <c r="U149">
        <f t="shared" si="52"/>
        <v>5.3469925222785382E-2</v>
      </c>
      <c r="W149">
        <f t="shared" si="53"/>
        <v>8.6199999999999992</v>
      </c>
      <c r="X149">
        <f t="shared" si="54"/>
        <v>14.789559051743911</v>
      </c>
      <c r="Y149">
        <f t="shared" si="55"/>
        <v>15.020794700428938</v>
      </c>
      <c r="Z149">
        <f t="shared" si="56"/>
        <v>15.698957510980794</v>
      </c>
      <c r="AA149">
        <f t="shared" si="57"/>
        <v>14.342631889877083</v>
      </c>
      <c r="AB149">
        <f t="shared" si="58"/>
        <v>16.377120321532651</v>
      </c>
      <c r="AC149">
        <f t="shared" si="59"/>
        <v>13.664469079325226</v>
      </c>
    </row>
    <row r="150" spans="1:29" x14ac:dyDescent="0.2">
      <c r="A150">
        <v>152</v>
      </c>
      <c r="B150" t="s">
        <v>105</v>
      </c>
      <c r="C150" s="1" t="s">
        <v>2115</v>
      </c>
      <c r="D150">
        <v>17.600000000000001</v>
      </c>
      <c r="E150">
        <v>2360</v>
      </c>
      <c r="F150" t="s">
        <v>2116</v>
      </c>
      <c r="G150">
        <v>16.93</v>
      </c>
      <c r="H150" t="s">
        <v>2117</v>
      </c>
      <c r="I150">
        <v>8.7100000000000009</v>
      </c>
      <c r="J150">
        <v>7.34</v>
      </c>
      <c r="K150">
        <v>25.6</v>
      </c>
      <c r="L150">
        <v>20</v>
      </c>
      <c r="M150">
        <v>300</v>
      </c>
      <c r="O150">
        <f t="shared" si="48"/>
        <v>257359.27018207585</v>
      </c>
      <c r="Q150">
        <f t="shared" si="49"/>
        <v>7.34</v>
      </c>
      <c r="R150">
        <f t="shared" si="50"/>
        <v>13.596370554399286</v>
      </c>
      <c r="T150">
        <f t="shared" si="51"/>
        <v>14.145286007636825</v>
      </c>
      <c r="U150">
        <f t="shared" si="52"/>
        <v>0.30130817480297295</v>
      </c>
      <c r="W150">
        <f t="shared" si="53"/>
        <v>7.34</v>
      </c>
      <c r="X150">
        <f t="shared" si="54"/>
        <v>13.596370554399286</v>
      </c>
      <c r="Y150">
        <f t="shared" si="55"/>
        <v>14.145286007636825</v>
      </c>
      <c r="Z150">
        <f t="shared" si="56"/>
        <v>14.82344881818868</v>
      </c>
      <c r="AA150">
        <f t="shared" si="57"/>
        <v>13.46712319708497</v>
      </c>
      <c r="AB150">
        <f t="shared" si="58"/>
        <v>15.501611628740537</v>
      </c>
      <c r="AC150">
        <f t="shared" si="59"/>
        <v>12.788960386533113</v>
      </c>
    </row>
    <row r="151" spans="1:29" x14ac:dyDescent="0.2">
      <c r="A151">
        <v>153</v>
      </c>
      <c r="B151" t="s">
        <v>90</v>
      </c>
      <c r="C151" s="1" t="s">
        <v>2133</v>
      </c>
      <c r="D151">
        <v>15.1</v>
      </c>
      <c r="E151">
        <v>143761</v>
      </c>
      <c r="F151" t="s">
        <v>2134</v>
      </c>
      <c r="G151">
        <v>18.760000000000002</v>
      </c>
      <c r="H151" t="s">
        <v>2135</v>
      </c>
      <c r="I151">
        <v>9.3800000000000008</v>
      </c>
      <c r="J151">
        <v>8.6999999999999993</v>
      </c>
      <c r="K151">
        <v>20.8</v>
      </c>
      <c r="L151">
        <v>20</v>
      </c>
      <c r="M151">
        <v>450</v>
      </c>
      <c r="O151">
        <f t="shared" si="48"/>
        <v>1182873.153455283</v>
      </c>
      <c r="Q151">
        <f t="shared" si="49"/>
        <v>8.6999999999999993</v>
      </c>
      <c r="R151">
        <f t="shared" si="50"/>
        <v>15.260938942537361</v>
      </c>
      <c r="T151">
        <f t="shared" si="51"/>
        <v>15.075513993728446</v>
      </c>
      <c r="U151">
        <f t="shared" si="52"/>
        <v>3.438241164078884E-2</v>
      </c>
      <c r="W151">
        <f t="shared" si="53"/>
        <v>8.6999999999999993</v>
      </c>
      <c r="X151">
        <f t="shared" si="54"/>
        <v>15.260938942537361</v>
      </c>
      <c r="Y151">
        <f t="shared" si="55"/>
        <v>15.075513993728446</v>
      </c>
      <c r="Z151">
        <f t="shared" si="56"/>
        <v>15.753676804280301</v>
      </c>
      <c r="AA151">
        <f t="shared" si="57"/>
        <v>14.397351183176591</v>
      </c>
      <c r="AB151">
        <f t="shared" si="58"/>
        <v>16.431839614832157</v>
      </c>
      <c r="AC151">
        <f t="shared" si="59"/>
        <v>13.719188372624734</v>
      </c>
    </row>
    <row r="152" spans="1:29" x14ac:dyDescent="0.2">
      <c r="A152">
        <v>154</v>
      </c>
      <c r="B152" t="s">
        <v>1654</v>
      </c>
      <c r="C152" s="1" t="s">
        <v>2133</v>
      </c>
      <c r="D152">
        <v>15.1</v>
      </c>
      <c r="E152">
        <v>143761</v>
      </c>
      <c r="F152" t="s">
        <v>2134</v>
      </c>
      <c r="G152">
        <v>18.760000000000002</v>
      </c>
      <c r="H152" t="s">
        <v>2135</v>
      </c>
      <c r="I152">
        <v>9.3800000000000008</v>
      </c>
      <c r="J152">
        <v>8.6999999999999993</v>
      </c>
      <c r="K152">
        <v>45.6</v>
      </c>
      <c r="L152">
        <v>10</v>
      </c>
      <c r="M152">
        <v>453</v>
      </c>
      <c r="O152">
        <f t="shared" si="48"/>
        <v>671167.92165553768</v>
      </c>
      <c r="Q152">
        <f t="shared" si="49"/>
        <v>8.6999999999999993</v>
      </c>
      <c r="R152">
        <f t="shared" si="50"/>
        <v>14.642486466084009</v>
      </c>
      <c r="T152">
        <f t="shared" si="51"/>
        <v>15.075513993728446</v>
      </c>
      <c r="U152">
        <f t="shared" si="52"/>
        <v>0.18751283969785409</v>
      </c>
      <c r="W152">
        <f t="shared" si="53"/>
        <v>8.6999999999999993</v>
      </c>
      <c r="X152">
        <f t="shared" si="54"/>
        <v>14.642486466084009</v>
      </c>
      <c r="Y152">
        <f t="shared" si="55"/>
        <v>15.075513993728446</v>
      </c>
      <c r="Z152">
        <f t="shared" si="56"/>
        <v>15.753676804280301</v>
      </c>
      <c r="AA152">
        <f t="shared" si="57"/>
        <v>14.397351183176591</v>
      </c>
      <c r="AB152">
        <f t="shared" si="58"/>
        <v>16.431839614832157</v>
      </c>
      <c r="AC152">
        <f t="shared" si="59"/>
        <v>13.719188372624734</v>
      </c>
    </row>
    <row r="153" spans="1:29" x14ac:dyDescent="0.2">
      <c r="A153">
        <v>155</v>
      </c>
      <c r="B153" t="s">
        <v>105</v>
      </c>
      <c r="C153" s="1" t="s">
        <v>2146</v>
      </c>
      <c r="D153">
        <v>15.4</v>
      </c>
      <c r="E153">
        <v>66719</v>
      </c>
      <c r="F153" t="s">
        <v>2147</v>
      </c>
      <c r="G153">
        <v>18.64</v>
      </c>
      <c r="H153" t="s">
        <v>2148</v>
      </c>
      <c r="I153">
        <v>13.27</v>
      </c>
      <c r="J153">
        <v>12.57</v>
      </c>
      <c r="K153">
        <v>99.3</v>
      </c>
      <c r="L153">
        <v>20</v>
      </c>
      <c r="M153">
        <v>526</v>
      </c>
      <c r="O153">
        <f t="shared" si="48"/>
        <v>13587161.884512469</v>
      </c>
      <c r="Q153">
        <f t="shared" si="49"/>
        <v>12.57</v>
      </c>
      <c r="R153">
        <f t="shared" si="50"/>
        <v>17.925135936061459</v>
      </c>
      <c r="T153">
        <f t="shared" si="51"/>
        <v>17.722559807092104</v>
      </c>
      <c r="U153">
        <f t="shared" si="52"/>
        <v>4.1037088028208685E-2</v>
      </c>
      <c r="W153">
        <f t="shared" si="53"/>
        <v>12.57</v>
      </c>
      <c r="X153">
        <f t="shared" si="54"/>
        <v>17.925135936061459</v>
      </c>
      <c r="Y153">
        <f t="shared" si="55"/>
        <v>17.722559807092104</v>
      </c>
      <c r="Z153">
        <f t="shared" si="56"/>
        <v>18.400722617643961</v>
      </c>
      <c r="AA153">
        <f t="shared" si="57"/>
        <v>17.044396996540247</v>
      </c>
      <c r="AB153">
        <f t="shared" si="58"/>
        <v>19.078885428195814</v>
      </c>
      <c r="AC153">
        <f t="shared" si="59"/>
        <v>16.366234185988393</v>
      </c>
    </row>
    <row r="154" spans="1:29" x14ac:dyDescent="0.2">
      <c r="A154">
        <v>156</v>
      </c>
      <c r="B154" t="s">
        <v>105</v>
      </c>
      <c r="C154" s="1" t="s">
        <v>2166</v>
      </c>
      <c r="D154">
        <v>13.1</v>
      </c>
      <c r="E154">
        <v>24275</v>
      </c>
      <c r="F154" t="s">
        <v>2167</v>
      </c>
      <c r="G154">
        <v>18.23</v>
      </c>
      <c r="H154" t="s">
        <v>2168</v>
      </c>
      <c r="I154">
        <v>12.15</v>
      </c>
      <c r="J154">
        <v>11.68</v>
      </c>
      <c r="K154">
        <v>165</v>
      </c>
      <c r="L154">
        <v>20</v>
      </c>
      <c r="M154">
        <v>461</v>
      </c>
      <c r="O154">
        <f t="shared" si="48"/>
        <v>10654856.792706208</v>
      </c>
      <c r="Q154">
        <f t="shared" si="49"/>
        <v>11.68</v>
      </c>
      <c r="R154">
        <f t="shared" si="50"/>
        <v>17.659816715534252</v>
      </c>
      <c r="T154">
        <f t="shared" si="51"/>
        <v>17.113807669135085</v>
      </c>
      <c r="U154">
        <f t="shared" si="52"/>
        <v>0.29812587874972762</v>
      </c>
      <c r="W154">
        <f t="shared" si="53"/>
        <v>11.68</v>
      </c>
      <c r="X154">
        <f t="shared" si="54"/>
        <v>17.659816715534252</v>
      </c>
      <c r="Y154">
        <f t="shared" si="55"/>
        <v>17.113807669135085</v>
      </c>
      <c r="Z154">
        <f t="shared" si="56"/>
        <v>17.791970479686942</v>
      </c>
      <c r="AA154">
        <f t="shared" si="57"/>
        <v>16.435644858583228</v>
      </c>
      <c r="AB154">
        <f t="shared" si="58"/>
        <v>18.470133290238795</v>
      </c>
      <c r="AC154">
        <f t="shared" si="59"/>
        <v>15.757482048031372</v>
      </c>
    </row>
    <row r="155" spans="1:29" x14ac:dyDescent="0.2">
      <c r="A155">
        <v>157</v>
      </c>
      <c r="B155" t="s">
        <v>105</v>
      </c>
      <c r="C155" s="1" t="s">
        <v>2166</v>
      </c>
      <c r="D155">
        <v>13.1</v>
      </c>
      <c r="E155">
        <v>24275</v>
      </c>
      <c r="F155" t="s">
        <v>2167</v>
      </c>
      <c r="G155">
        <v>18.23</v>
      </c>
      <c r="H155" t="s">
        <v>2168</v>
      </c>
      <c r="I155">
        <v>12.15</v>
      </c>
      <c r="J155">
        <v>11.68</v>
      </c>
      <c r="K155">
        <v>67</v>
      </c>
      <c r="L155">
        <v>25</v>
      </c>
      <c r="M155">
        <v>400</v>
      </c>
      <c r="O155">
        <f t="shared" si="48"/>
        <v>3341268.213719883</v>
      </c>
      <c r="Q155">
        <f t="shared" si="49"/>
        <v>11.68</v>
      </c>
      <c r="R155">
        <f t="shared" si="50"/>
        <v>16.394208164546811</v>
      </c>
      <c r="T155">
        <f t="shared" si="51"/>
        <v>17.113807669135085</v>
      </c>
      <c r="U155">
        <f t="shared" si="52"/>
        <v>0.51782344700368932</v>
      </c>
      <c r="W155">
        <f t="shared" si="53"/>
        <v>11.68</v>
      </c>
      <c r="X155">
        <f t="shared" si="54"/>
        <v>16.394208164546811</v>
      </c>
      <c r="Y155">
        <f t="shared" si="55"/>
        <v>17.113807669135085</v>
      </c>
      <c r="Z155">
        <f t="shared" si="56"/>
        <v>17.791970479686942</v>
      </c>
      <c r="AA155">
        <f t="shared" si="57"/>
        <v>16.435644858583228</v>
      </c>
      <c r="AB155">
        <f t="shared" si="58"/>
        <v>18.470133290238795</v>
      </c>
      <c r="AC155">
        <f t="shared" si="59"/>
        <v>15.757482048031372</v>
      </c>
    </row>
    <row r="156" spans="1:29" x14ac:dyDescent="0.2">
      <c r="A156">
        <v>158</v>
      </c>
      <c r="B156" t="s">
        <v>105</v>
      </c>
      <c r="C156" s="1" t="s">
        <v>2166</v>
      </c>
      <c r="D156">
        <v>13.1</v>
      </c>
      <c r="E156">
        <v>24275</v>
      </c>
      <c r="F156" t="s">
        <v>2167</v>
      </c>
      <c r="G156">
        <v>18.23</v>
      </c>
      <c r="H156" t="s">
        <v>2168</v>
      </c>
      <c r="I156">
        <v>12.15</v>
      </c>
      <c r="J156">
        <v>11.68</v>
      </c>
      <c r="K156">
        <v>67</v>
      </c>
      <c r="L156">
        <v>20</v>
      </c>
      <c r="M156">
        <v>447</v>
      </c>
      <c r="O156">
        <f t="shared" si="48"/>
        <v>3680426.4493253655</v>
      </c>
      <c r="Q156">
        <f t="shared" si="49"/>
        <v>11.68</v>
      </c>
      <c r="R156">
        <f t="shared" si="50"/>
        <v>16.499718550548927</v>
      </c>
      <c r="T156">
        <f t="shared" si="51"/>
        <v>17.113807669135085</v>
      </c>
      <c r="U156">
        <f t="shared" si="52"/>
        <v>0.37710544556592401</v>
      </c>
      <c r="W156">
        <f t="shared" si="53"/>
        <v>11.68</v>
      </c>
      <c r="X156">
        <f t="shared" si="54"/>
        <v>16.499718550548927</v>
      </c>
      <c r="Y156">
        <f t="shared" si="55"/>
        <v>17.113807669135085</v>
      </c>
      <c r="Z156">
        <f t="shared" si="56"/>
        <v>17.791970479686942</v>
      </c>
      <c r="AA156">
        <f t="shared" si="57"/>
        <v>16.435644858583228</v>
      </c>
      <c r="AB156">
        <f t="shared" si="58"/>
        <v>18.470133290238795</v>
      </c>
      <c r="AC156">
        <f t="shared" si="59"/>
        <v>15.757482048031372</v>
      </c>
    </row>
    <row r="157" spans="1:29" x14ac:dyDescent="0.2">
      <c r="A157">
        <v>159</v>
      </c>
      <c r="B157" t="s">
        <v>105</v>
      </c>
      <c r="C157" s="1" t="s">
        <v>2166</v>
      </c>
      <c r="D157">
        <v>20.3</v>
      </c>
      <c r="E157">
        <v>59136</v>
      </c>
      <c r="F157" t="s">
        <v>2209</v>
      </c>
      <c r="G157">
        <v>20.010000000000002</v>
      </c>
      <c r="H157" t="s">
        <v>2210</v>
      </c>
      <c r="I157">
        <v>13.07</v>
      </c>
      <c r="J157">
        <v>12.24</v>
      </c>
      <c r="K157">
        <v>99.5</v>
      </c>
      <c r="L157">
        <v>35</v>
      </c>
      <c r="M157">
        <v>400</v>
      </c>
      <c r="O157">
        <f t="shared" si="48"/>
        <v>9725583.9856664408</v>
      </c>
      <c r="Q157">
        <f t="shared" si="49"/>
        <v>12.24</v>
      </c>
      <c r="R157">
        <f t="shared" si="50"/>
        <v>17.560223994294116</v>
      </c>
      <c r="T157">
        <f t="shared" si="51"/>
        <v>17.496842722231634</v>
      </c>
      <c r="U157">
        <f t="shared" si="52"/>
        <v>4.0171856482584187E-3</v>
      </c>
      <c r="W157">
        <f t="shared" si="53"/>
        <v>12.24</v>
      </c>
      <c r="X157">
        <f t="shared" si="54"/>
        <v>17.560223994294116</v>
      </c>
      <c r="Y157">
        <f t="shared" si="55"/>
        <v>17.496842722231634</v>
      </c>
      <c r="Z157">
        <f t="shared" si="56"/>
        <v>18.175005532783491</v>
      </c>
      <c r="AA157">
        <f t="shared" si="57"/>
        <v>16.818679911679776</v>
      </c>
      <c r="AB157">
        <f t="shared" si="58"/>
        <v>18.853168343335344</v>
      </c>
      <c r="AC157">
        <f t="shared" si="59"/>
        <v>16.140517101127923</v>
      </c>
    </row>
    <row r="158" spans="1:29" x14ac:dyDescent="0.2">
      <c r="A158">
        <v>160</v>
      </c>
      <c r="B158" t="s">
        <v>105</v>
      </c>
      <c r="C158" s="1" t="s">
        <v>2225</v>
      </c>
      <c r="D158">
        <v>11.9</v>
      </c>
      <c r="E158">
        <v>1095</v>
      </c>
      <c r="F158" t="s">
        <v>2226</v>
      </c>
      <c r="G158">
        <v>15.37</v>
      </c>
      <c r="H158" t="s">
        <v>2227</v>
      </c>
      <c r="I158">
        <v>13.78</v>
      </c>
      <c r="J158">
        <v>13.3</v>
      </c>
      <c r="K158">
        <v>202</v>
      </c>
      <c r="L158">
        <v>20</v>
      </c>
      <c r="M158">
        <v>384</v>
      </c>
      <c r="O158">
        <f t="shared" si="48"/>
        <v>5359116.7007054295</v>
      </c>
      <c r="Q158">
        <f t="shared" si="49"/>
        <v>13.3</v>
      </c>
      <c r="R158">
        <f t="shared" si="50"/>
        <v>16.909818233270485</v>
      </c>
      <c r="T158">
        <f t="shared" si="51"/>
        <v>18.221873358450104</v>
      </c>
      <c r="U158">
        <f t="shared" si="52"/>
        <v>1.7214886515101047</v>
      </c>
      <c r="W158">
        <f t="shared" si="53"/>
        <v>13.3</v>
      </c>
      <c r="X158">
        <f t="shared" si="54"/>
        <v>16.909818233270485</v>
      </c>
      <c r="Y158">
        <f t="shared" si="55"/>
        <v>18.221873358450104</v>
      </c>
      <c r="Z158">
        <f t="shared" si="56"/>
        <v>18.900036169001961</v>
      </c>
      <c r="AA158">
        <f t="shared" si="57"/>
        <v>17.543710547898247</v>
      </c>
      <c r="AB158">
        <f t="shared" si="58"/>
        <v>19.578198979553814</v>
      </c>
      <c r="AC158">
        <f t="shared" si="59"/>
        <v>16.865547737346393</v>
      </c>
    </row>
    <row r="159" spans="1:29" x14ac:dyDescent="0.2">
      <c r="A159">
        <v>161</v>
      </c>
      <c r="B159" t="s">
        <v>105</v>
      </c>
      <c r="C159" s="1" t="s">
        <v>2225</v>
      </c>
      <c r="D159">
        <v>11.9</v>
      </c>
      <c r="E159">
        <v>1095</v>
      </c>
      <c r="F159" t="s">
        <v>2226</v>
      </c>
      <c r="G159">
        <v>15.37</v>
      </c>
      <c r="H159" t="s">
        <v>2227</v>
      </c>
      <c r="I159">
        <v>13.78</v>
      </c>
      <c r="J159">
        <v>13.3</v>
      </c>
      <c r="K159">
        <v>202</v>
      </c>
      <c r="L159">
        <v>35</v>
      </c>
      <c r="M159">
        <v>378</v>
      </c>
      <c r="O159">
        <f t="shared" si="48"/>
        <v>15313212.604715535</v>
      </c>
      <c r="Q159">
        <f t="shared" si="49"/>
        <v>13.3</v>
      </c>
      <c r="R159">
        <f t="shared" si="50"/>
        <v>18.055651996826494</v>
      </c>
      <c r="T159">
        <f t="shared" si="51"/>
        <v>18.221873358450104</v>
      </c>
      <c r="U159">
        <f t="shared" si="52"/>
        <v>2.7629541060006747E-2</v>
      </c>
      <c r="W159">
        <f t="shared" si="53"/>
        <v>13.3</v>
      </c>
      <c r="X159">
        <f t="shared" si="54"/>
        <v>18.055651996826494</v>
      </c>
      <c r="Y159">
        <f t="shared" si="55"/>
        <v>18.221873358450104</v>
      </c>
      <c r="Z159">
        <f t="shared" si="56"/>
        <v>18.900036169001961</v>
      </c>
      <c r="AA159">
        <f t="shared" si="57"/>
        <v>17.543710547898247</v>
      </c>
      <c r="AB159">
        <f t="shared" si="58"/>
        <v>19.578198979553814</v>
      </c>
      <c r="AC159">
        <f t="shared" si="59"/>
        <v>16.865547737346393</v>
      </c>
    </row>
    <row r="160" spans="1:29" x14ac:dyDescent="0.2">
      <c r="A160">
        <v>162</v>
      </c>
      <c r="B160" t="s">
        <v>105</v>
      </c>
      <c r="C160" s="1" t="s">
        <v>2225</v>
      </c>
      <c r="D160">
        <v>11.9</v>
      </c>
      <c r="E160">
        <v>1095</v>
      </c>
      <c r="F160" t="s">
        <v>2226</v>
      </c>
      <c r="G160">
        <v>15.38</v>
      </c>
      <c r="H160" t="s">
        <v>2227</v>
      </c>
      <c r="I160">
        <v>13.78</v>
      </c>
      <c r="J160">
        <v>13.3</v>
      </c>
      <c r="K160">
        <v>202</v>
      </c>
      <c r="L160">
        <v>20</v>
      </c>
      <c r="M160">
        <v>430</v>
      </c>
      <c r="O160">
        <f t="shared" si="48"/>
        <v>9117649.1779868118</v>
      </c>
      <c r="Q160">
        <f t="shared" si="49"/>
        <v>13.3</v>
      </c>
      <c r="R160">
        <f t="shared" si="50"/>
        <v>17.489779177917775</v>
      </c>
      <c r="T160">
        <f t="shared" si="51"/>
        <v>18.221873358450104</v>
      </c>
      <c r="U160">
        <f t="shared" si="52"/>
        <v>0.53596188916930187</v>
      </c>
      <c r="W160">
        <f t="shared" si="53"/>
        <v>13.3</v>
      </c>
      <c r="X160">
        <f t="shared" si="54"/>
        <v>17.489779177917775</v>
      </c>
      <c r="Y160">
        <f t="shared" si="55"/>
        <v>18.221873358450104</v>
      </c>
      <c r="Z160">
        <f t="shared" si="56"/>
        <v>18.900036169001961</v>
      </c>
      <c r="AA160">
        <f t="shared" si="57"/>
        <v>17.543710547898247</v>
      </c>
      <c r="AB160">
        <f t="shared" si="58"/>
        <v>19.578198979553814</v>
      </c>
      <c r="AC160">
        <f t="shared" si="59"/>
        <v>16.865547737346393</v>
      </c>
    </row>
    <row r="161" spans="1:29" x14ac:dyDescent="0.2">
      <c r="A161">
        <v>163</v>
      </c>
      <c r="B161" t="s">
        <v>105</v>
      </c>
      <c r="C161" s="1" t="s">
        <v>2225</v>
      </c>
      <c r="D161">
        <v>12.6</v>
      </c>
      <c r="E161">
        <v>15106</v>
      </c>
      <c r="F161" t="s">
        <v>2273</v>
      </c>
      <c r="G161">
        <v>18.920000000000002</v>
      </c>
      <c r="H161" t="s">
        <v>2274</v>
      </c>
      <c r="I161">
        <v>12.86</v>
      </c>
      <c r="J161">
        <v>12.03</v>
      </c>
      <c r="K161">
        <v>99.3</v>
      </c>
      <c r="L161">
        <v>25</v>
      </c>
      <c r="M161">
        <v>410</v>
      </c>
      <c r="O161">
        <f t="shared" si="48"/>
        <v>5558497.9638524726</v>
      </c>
      <c r="Q161">
        <f t="shared" si="49"/>
        <v>12.03</v>
      </c>
      <c r="R161">
        <f t="shared" si="50"/>
        <v>16.949684133088407</v>
      </c>
      <c r="T161">
        <f t="shared" si="51"/>
        <v>17.35320457732043</v>
      </c>
      <c r="U161">
        <f t="shared" si="52"/>
        <v>0.1628287489132085</v>
      </c>
      <c r="W161">
        <f t="shared" si="53"/>
        <v>12.03</v>
      </c>
      <c r="X161">
        <f t="shared" si="54"/>
        <v>16.949684133088407</v>
      </c>
      <c r="Y161">
        <f t="shared" si="55"/>
        <v>17.35320457732043</v>
      </c>
      <c r="Z161">
        <f t="shared" si="56"/>
        <v>18.031367387872287</v>
      </c>
      <c r="AA161">
        <f t="shared" si="57"/>
        <v>16.675041766768572</v>
      </c>
      <c r="AB161">
        <f t="shared" si="58"/>
        <v>18.70953019842414</v>
      </c>
      <c r="AC161">
        <f t="shared" si="59"/>
        <v>15.996878956216717</v>
      </c>
    </row>
    <row r="162" spans="1:29" x14ac:dyDescent="0.2">
      <c r="A162">
        <v>164</v>
      </c>
      <c r="B162" t="s">
        <v>105</v>
      </c>
      <c r="C162" s="1" t="s">
        <v>2225</v>
      </c>
      <c r="D162">
        <v>15.6</v>
      </c>
      <c r="E162">
        <v>4103</v>
      </c>
      <c r="F162" t="s">
        <v>2291</v>
      </c>
      <c r="G162">
        <v>16.399999999999999</v>
      </c>
      <c r="H162" t="s">
        <v>2292</v>
      </c>
      <c r="I162">
        <v>13.54</v>
      </c>
      <c r="J162">
        <v>12.78</v>
      </c>
      <c r="K162">
        <v>202</v>
      </c>
      <c r="L162">
        <v>35</v>
      </c>
      <c r="M162">
        <v>447</v>
      </c>
      <c r="O162">
        <f t="shared" si="48"/>
        <v>33982146.450953797</v>
      </c>
      <c r="Q162">
        <f t="shared" si="49"/>
        <v>12.78</v>
      </c>
      <c r="R162">
        <f t="shared" si="50"/>
        <v>18.925593413797429</v>
      </c>
      <c r="T162">
        <f t="shared" si="51"/>
        <v>17.866197952003308</v>
      </c>
      <c r="U162">
        <f t="shared" si="52"/>
        <v>1.1223187444699798</v>
      </c>
      <c r="W162">
        <f t="shared" si="53"/>
        <v>12.78</v>
      </c>
      <c r="X162">
        <f t="shared" si="54"/>
        <v>18.925593413797429</v>
      </c>
      <c r="Y162">
        <f t="shared" si="55"/>
        <v>17.866197952003308</v>
      </c>
      <c r="Z162">
        <f t="shared" si="56"/>
        <v>18.544360762555165</v>
      </c>
      <c r="AA162">
        <f t="shared" si="57"/>
        <v>17.188035141451451</v>
      </c>
      <c r="AB162">
        <f t="shared" si="58"/>
        <v>19.222523573107019</v>
      </c>
      <c r="AC162">
        <f t="shared" si="59"/>
        <v>16.509872330899597</v>
      </c>
    </row>
    <row r="163" spans="1:29" x14ac:dyDescent="0.2">
      <c r="A163">
        <v>165</v>
      </c>
      <c r="B163" t="s">
        <v>105</v>
      </c>
      <c r="C163" s="1" t="s">
        <v>2225</v>
      </c>
      <c r="D163">
        <v>15.6</v>
      </c>
      <c r="E163">
        <v>4103</v>
      </c>
      <c r="F163" t="s">
        <v>2291</v>
      </c>
      <c r="G163">
        <v>16.41</v>
      </c>
      <c r="H163" t="s">
        <v>2292</v>
      </c>
      <c r="I163">
        <v>13.54</v>
      </c>
      <c r="J163">
        <v>12.78</v>
      </c>
      <c r="K163">
        <v>490</v>
      </c>
      <c r="L163">
        <v>40</v>
      </c>
      <c r="M163">
        <v>300</v>
      </c>
      <c r="O163">
        <f t="shared" si="48"/>
        <v>19704069.123315182</v>
      </c>
      <c r="Q163">
        <f t="shared" si="49"/>
        <v>12.78</v>
      </c>
      <c r="R163">
        <f t="shared" si="50"/>
        <v>18.330792992423955</v>
      </c>
      <c r="T163">
        <f t="shared" si="51"/>
        <v>17.866197952003308</v>
      </c>
      <c r="U163">
        <f t="shared" si="52"/>
        <v>0.21584855158346297</v>
      </c>
      <c r="W163">
        <f t="shared" si="53"/>
        <v>12.78</v>
      </c>
      <c r="X163">
        <f t="shared" si="54"/>
        <v>18.330792992423955</v>
      </c>
      <c r="Y163">
        <f t="shared" si="55"/>
        <v>17.866197952003308</v>
      </c>
      <c r="Z163">
        <f t="shared" si="56"/>
        <v>18.544360762555165</v>
      </c>
      <c r="AA163">
        <f t="shared" si="57"/>
        <v>17.188035141451451</v>
      </c>
      <c r="AB163">
        <f t="shared" si="58"/>
        <v>19.222523573107019</v>
      </c>
      <c r="AC163">
        <f t="shared" si="59"/>
        <v>16.509872330899597</v>
      </c>
    </row>
    <row r="164" spans="1:29" x14ac:dyDescent="0.2">
      <c r="A164">
        <v>166</v>
      </c>
      <c r="B164" t="s">
        <v>105</v>
      </c>
      <c r="C164" s="1" t="s">
        <v>2225</v>
      </c>
      <c r="D164">
        <v>16.100000000000001</v>
      </c>
      <c r="E164">
        <v>273</v>
      </c>
      <c r="F164" t="s">
        <v>2321</v>
      </c>
      <c r="G164">
        <v>14.51</v>
      </c>
      <c r="H164" t="s">
        <v>2322</v>
      </c>
      <c r="I164">
        <v>10.199999999999999</v>
      </c>
      <c r="J164">
        <v>9.58</v>
      </c>
      <c r="K164">
        <v>90.3</v>
      </c>
      <c r="L164">
        <v>20</v>
      </c>
      <c r="M164">
        <v>329</v>
      </c>
      <c r="O164">
        <f t="shared" ref="O164:O175" si="60">IF(AND(K164&lt;&gt;"",L164&lt;&gt;"",M164&lt;&gt;""),K164*(L164/2)^2*PI()*2^(M164/60),"")</f>
        <v>1269069.5756371394</v>
      </c>
      <c r="Q164">
        <f t="shared" ref="Q164:Q175" si="61">J164</f>
        <v>9.58</v>
      </c>
      <c r="R164">
        <f t="shared" ref="R164:R175" si="62">LOG(O164,2.5)</f>
        <v>15.33770241633413</v>
      </c>
      <c r="T164">
        <f t="shared" ref="T164:T175" si="63">$Q164*$T$2+$U$2</f>
        <v>15.677426220023024</v>
      </c>
      <c r="U164">
        <f t="shared" ref="U164:U195" si="64">(R164-T164)^2</f>
        <v>0.11541226279285041</v>
      </c>
      <c r="W164">
        <f t="shared" ref="W164:W175" si="65">Q164</f>
        <v>9.58</v>
      </c>
      <c r="X164">
        <f t="shared" ref="X164:X175" si="66">R164</f>
        <v>15.33770241633413</v>
      </c>
      <c r="Y164">
        <f t="shared" ref="Y164:Y175" si="67">$Q164*$T$2+$U$2</f>
        <v>15.677426220023024</v>
      </c>
      <c r="Z164">
        <f t="shared" ref="Z164:Z175" si="68">$Q164*$T$2+$U$2+$U$3</f>
        <v>16.35558903057488</v>
      </c>
      <c r="AA164">
        <f t="shared" ref="AA164:AA175" si="69">$Q164*$T$2+$U$2-$U$3</f>
        <v>14.999263409471169</v>
      </c>
      <c r="AB164">
        <f t="shared" ref="AB164:AB175" si="70">$Q164*$T$2+$U$2+$U$3*2</f>
        <v>17.033751841126737</v>
      </c>
      <c r="AC164">
        <f t="shared" ref="AC164:AC175" si="71">$Q164*$T$2+$U$2-$U$3*2</f>
        <v>14.321100598919312</v>
      </c>
    </row>
    <row r="165" spans="1:29" x14ac:dyDescent="0.2">
      <c r="A165">
        <v>167</v>
      </c>
      <c r="B165" t="s">
        <v>105</v>
      </c>
      <c r="C165" s="1" t="s">
        <v>2225</v>
      </c>
      <c r="D165">
        <v>16.100000000000001</v>
      </c>
      <c r="E165">
        <v>273</v>
      </c>
      <c r="F165" t="s">
        <v>2321</v>
      </c>
      <c r="G165">
        <v>14.5</v>
      </c>
      <c r="H165" t="s">
        <v>2322</v>
      </c>
      <c r="I165">
        <v>10.199999999999999</v>
      </c>
      <c r="J165">
        <v>9.58</v>
      </c>
      <c r="K165">
        <v>34.4</v>
      </c>
      <c r="L165">
        <v>20</v>
      </c>
      <c r="M165">
        <v>350</v>
      </c>
      <c r="O165">
        <f t="shared" si="60"/>
        <v>616192.8054993758</v>
      </c>
      <c r="Q165">
        <f t="shared" si="61"/>
        <v>9.58</v>
      </c>
      <c r="R165">
        <f t="shared" si="62"/>
        <v>14.549219724416176</v>
      </c>
      <c r="T165">
        <f t="shared" si="63"/>
        <v>15.677426220023024</v>
      </c>
      <c r="U165">
        <f t="shared" si="64"/>
        <v>1.2728498967294859</v>
      </c>
      <c r="W165">
        <f t="shared" si="65"/>
        <v>9.58</v>
      </c>
      <c r="X165">
        <f t="shared" si="66"/>
        <v>14.549219724416176</v>
      </c>
      <c r="Y165">
        <f t="shared" si="67"/>
        <v>15.677426220023024</v>
      </c>
      <c r="Z165">
        <f t="shared" si="68"/>
        <v>16.35558903057488</v>
      </c>
      <c r="AA165">
        <f t="shared" si="69"/>
        <v>14.999263409471169</v>
      </c>
      <c r="AB165">
        <f t="shared" si="70"/>
        <v>17.033751841126737</v>
      </c>
      <c r="AC165">
        <f t="shared" si="71"/>
        <v>14.321100598919312</v>
      </c>
    </row>
    <row r="166" spans="1:29" x14ac:dyDescent="0.2">
      <c r="A166">
        <v>168</v>
      </c>
      <c r="B166" t="s">
        <v>105</v>
      </c>
      <c r="C166" s="1" t="s">
        <v>2225</v>
      </c>
      <c r="D166">
        <v>18.5</v>
      </c>
      <c r="E166">
        <v>13815</v>
      </c>
      <c r="F166" t="s">
        <v>2353</v>
      </c>
      <c r="G166">
        <v>18.41</v>
      </c>
      <c r="H166" t="s">
        <v>2354</v>
      </c>
      <c r="I166">
        <v>9.9700000000000006</v>
      </c>
      <c r="J166">
        <v>9.08</v>
      </c>
      <c r="K166">
        <v>50.2</v>
      </c>
      <c r="L166">
        <v>20</v>
      </c>
      <c r="M166">
        <v>401</v>
      </c>
      <c r="O166">
        <f t="shared" si="60"/>
        <v>1620829.7302843987</v>
      </c>
      <c r="Q166">
        <f t="shared" si="61"/>
        <v>9.08</v>
      </c>
      <c r="R166">
        <f t="shared" si="62"/>
        <v>15.604707390231738</v>
      </c>
      <c r="T166">
        <f t="shared" si="63"/>
        <v>15.335430636901105</v>
      </c>
      <c r="U166">
        <f t="shared" si="64"/>
        <v>7.2509969884286596E-2</v>
      </c>
      <c r="W166">
        <f t="shared" si="65"/>
        <v>9.08</v>
      </c>
      <c r="X166">
        <f t="shared" si="66"/>
        <v>15.604707390231738</v>
      </c>
      <c r="Y166">
        <f t="shared" si="67"/>
        <v>15.335430636901105</v>
      </c>
      <c r="Z166">
        <f t="shared" si="68"/>
        <v>16.013593447452962</v>
      </c>
      <c r="AA166">
        <f t="shared" si="69"/>
        <v>14.65726782634925</v>
      </c>
      <c r="AB166">
        <f t="shared" si="70"/>
        <v>16.691756258004816</v>
      </c>
      <c r="AC166">
        <f t="shared" si="71"/>
        <v>13.979105015797392</v>
      </c>
    </row>
    <row r="167" spans="1:29" x14ac:dyDescent="0.2">
      <c r="A167">
        <v>169</v>
      </c>
      <c r="B167" t="s">
        <v>105</v>
      </c>
      <c r="C167" s="1" t="s">
        <v>2225</v>
      </c>
      <c r="D167">
        <v>19.5</v>
      </c>
      <c r="E167">
        <v>20210</v>
      </c>
      <c r="F167" t="s">
        <v>2371</v>
      </c>
      <c r="G167">
        <v>18.170000000000002</v>
      </c>
      <c r="H167" t="s">
        <v>2372</v>
      </c>
      <c r="I167">
        <v>13.22</v>
      </c>
      <c r="J167">
        <v>12.46</v>
      </c>
      <c r="K167">
        <v>197</v>
      </c>
      <c r="L167">
        <v>25</v>
      </c>
      <c r="M167">
        <v>460</v>
      </c>
      <c r="O167">
        <f t="shared" si="60"/>
        <v>19648651.88366618</v>
      </c>
      <c r="Q167">
        <f t="shared" si="61"/>
        <v>12.46</v>
      </c>
      <c r="R167">
        <f t="shared" si="62"/>
        <v>18.327719252543158</v>
      </c>
      <c r="T167">
        <f t="shared" si="63"/>
        <v>17.64732077880528</v>
      </c>
      <c r="U167">
        <f t="shared" si="64"/>
        <v>0.46294208306483337</v>
      </c>
      <c r="W167">
        <f t="shared" si="65"/>
        <v>12.46</v>
      </c>
      <c r="X167">
        <f t="shared" si="66"/>
        <v>18.327719252543158</v>
      </c>
      <c r="Y167">
        <f t="shared" si="67"/>
        <v>17.64732077880528</v>
      </c>
      <c r="Z167">
        <f t="shared" si="68"/>
        <v>18.325483589357138</v>
      </c>
      <c r="AA167">
        <f t="shared" si="69"/>
        <v>16.969157968253423</v>
      </c>
      <c r="AB167">
        <f t="shared" si="70"/>
        <v>19.003646399908991</v>
      </c>
      <c r="AC167">
        <f t="shared" si="71"/>
        <v>16.29099515770157</v>
      </c>
    </row>
    <row r="168" spans="1:29" x14ac:dyDescent="0.2">
      <c r="A168">
        <v>170</v>
      </c>
      <c r="B168" t="s">
        <v>105</v>
      </c>
      <c r="C168" s="1" t="s">
        <v>2390</v>
      </c>
      <c r="D168">
        <v>10.4</v>
      </c>
      <c r="E168">
        <v>9003</v>
      </c>
      <c r="F168" t="s">
        <v>2391</v>
      </c>
      <c r="G168">
        <v>17.25</v>
      </c>
      <c r="H168" t="s">
        <v>2392</v>
      </c>
      <c r="I168">
        <v>9.1199999999999992</v>
      </c>
      <c r="J168">
        <v>8.4600000000000009</v>
      </c>
      <c r="K168">
        <v>34.4</v>
      </c>
      <c r="L168">
        <v>25</v>
      </c>
      <c r="M168">
        <v>380</v>
      </c>
      <c r="O168">
        <f t="shared" si="60"/>
        <v>1361606.5977717871</v>
      </c>
      <c r="Q168">
        <f t="shared" si="61"/>
        <v>8.4600000000000009</v>
      </c>
      <c r="R168">
        <f t="shared" si="62"/>
        <v>15.414513528367131</v>
      </c>
      <c r="T168">
        <f t="shared" si="63"/>
        <v>14.911356113829925</v>
      </c>
      <c r="U168">
        <f t="shared" si="64"/>
        <v>0.25316738380376597</v>
      </c>
      <c r="W168">
        <f t="shared" si="65"/>
        <v>8.4600000000000009</v>
      </c>
      <c r="X168">
        <f t="shared" si="66"/>
        <v>15.414513528367131</v>
      </c>
      <c r="Y168">
        <f t="shared" si="67"/>
        <v>14.911356113829925</v>
      </c>
      <c r="Z168">
        <f t="shared" si="68"/>
        <v>15.58951892438178</v>
      </c>
      <c r="AA168">
        <f t="shared" si="69"/>
        <v>14.233193303278069</v>
      </c>
      <c r="AB168">
        <f t="shared" si="70"/>
        <v>16.267681734933635</v>
      </c>
      <c r="AC168">
        <f t="shared" si="71"/>
        <v>13.555030492726212</v>
      </c>
    </row>
    <row r="169" spans="1:29" x14ac:dyDescent="0.2">
      <c r="A169">
        <v>171</v>
      </c>
      <c r="B169" t="s">
        <v>105</v>
      </c>
      <c r="C169" s="1" t="s">
        <v>2409</v>
      </c>
      <c r="D169">
        <v>12.5</v>
      </c>
      <c r="E169">
        <v>65803</v>
      </c>
      <c r="F169" t="s">
        <v>2410</v>
      </c>
      <c r="G169">
        <v>20.64</v>
      </c>
      <c r="H169" t="s">
        <v>2411</v>
      </c>
      <c r="I169">
        <v>10.220000000000001</v>
      </c>
      <c r="J169">
        <v>9.25</v>
      </c>
      <c r="K169">
        <v>15.4</v>
      </c>
      <c r="L169">
        <v>20</v>
      </c>
      <c r="M169">
        <v>532</v>
      </c>
      <c r="O169">
        <f t="shared" si="60"/>
        <v>2258412.2547903145</v>
      </c>
      <c r="Q169">
        <f t="shared" si="61"/>
        <v>9.25</v>
      </c>
      <c r="R169">
        <f t="shared" si="62"/>
        <v>15.966736400681237</v>
      </c>
      <c r="T169">
        <f t="shared" si="63"/>
        <v>15.451709135162558</v>
      </c>
      <c r="U169">
        <f t="shared" si="64"/>
        <v>0.26525308422764782</v>
      </c>
      <c r="W169">
        <f t="shared" si="65"/>
        <v>9.25</v>
      </c>
      <c r="X169">
        <f t="shared" si="66"/>
        <v>15.966736400681237</v>
      </c>
      <c r="Y169">
        <f t="shared" si="67"/>
        <v>15.451709135162558</v>
      </c>
      <c r="Z169">
        <f t="shared" si="68"/>
        <v>16.129871945714413</v>
      </c>
      <c r="AA169">
        <f t="shared" si="69"/>
        <v>14.773546324610702</v>
      </c>
      <c r="AB169">
        <f t="shared" si="70"/>
        <v>16.80803475626627</v>
      </c>
      <c r="AC169">
        <f t="shared" si="71"/>
        <v>14.095383514058845</v>
      </c>
    </row>
    <row r="170" spans="1:29" x14ac:dyDescent="0.2">
      <c r="A170">
        <v>172</v>
      </c>
      <c r="B170" t="s">
        <v>172</v>
      </c>
      <c r="C170" s="1" t="s">
        <v>2409</v>
      </c>
      <c r="D170">
        <v>12.5</v>
      </c>
      <c r="E170">
        <v>65803</v>
      </c>
      <c r="F170" t="s">
        <v>2410</v>
      </c>
      <c r="G170">
        <v>20.64</v>
      </c>
      <c r="H170" t="s">
        <v>2411</v>
      </c>
      <c r="I170">
        <v>10.220000000000001</v>
      </c>
      <c r="J170">
        <v>9.25</v>
      </c>
      <c r="K170">
        <v>13</v>
      </c>
      <c r="L170">
        <v>25</v>
      </c>
      <c r="M170">
        <v>400</v>
      </c>
      <c r="O170">
        <f t="shared" si="60"/>
        <v>648305.77281132061</v>
      </c>
      <c r="Q170">
        <f t="shared" si="61"/>
        <v>9.25</v>
      </c>
      <c r="R170">
        <f t="shared" si="62"/>
        <v>14.604663421934884</v>
      </c>
      <c r="T170">
        <f t="shared" si="63"/>
        <v>15.451709135162558</v>
      </c>
      <c r="U170">
        <f t="shared" si="64"/>
        <v>0.71748644029737874</v>
      </c>
      <c r="W170">
        <f t="shared" si="65"/>
        <v>9.25</v>
      </c>
      <c r="X170">
        <f t="shared" si="66"/>
        <v>14.604663421934884</v>
      </c>
      <c r="Y170">
        <f t="shared" si="67"/>
        <v>15.451709135162558</v>
      </c>
      <c r="Z170">
        <f t="shared" si="68"/>
        <v>16.129871945714413</v>
      </c>
      <c r="AA170">
        <f t="shared" si="69"/>
        <v>14.773546324610702</v>
      </c>
      <c r="AB170">
        <f t="shared" si="70"/>
        <v>16.80803475626627</v>
      </c>
      <c r="AC170">
        <f t="shared" si="71"/>
        <v>14.095383514058845</v>
      </c>
    </row>
    <row r="171" spans="1:29" x14ac:dyDescent="0.2">
      <c r="A171">
        <v>173</v>
      </c>
      <c r="B171" t="s">
        <v>105</v>
      </c>
      <c r="C171" s="1" t="s">
        <v>2409</v>
      </c>
      <c r="D171">
        <v>12.5</v>
      </c>
      <c r="E171">
        <v>65803</v>
      </c>
      <c r="F171" t="s">
        <v>2410</v>
      </c>
      <c r="G171">
        <v>20.64</v>
      </c>
      <c r="H171" t="s">
        <v>2411</v>
      </c>
      <c r="I171">
        <v>10.220000000000001</v>
      </c>
      <c r="J171">
        <v>9.25</v>
      </c>
      <c r="K171">
        <v>13</v>
      </c>
      <c r="L171">
        <v>28</v>
      </c>
      <c r="M171">
        <v>440</v>
      </c>
      <c r="O171">
        <f t="shared" si="60"/>
        <v>1290929.715766517</v>
      </c>
      <c r="Q171">
        <f t="shared" si="61"/>
        <v>9.25</v>
      </c>
      <c r="R171">
        <f t="shared" si="62"/>
        <v>15.356341319602299</v>
      </c>
      <c r="T171">
        <f t="shared" si="63"/>
        <v>15.451709135162558</v>
      </c>
      <c r="U171">
        <f t="shared" si="64"/>
        <v>9.0950202447355518E-3</v>
      </c>
      <c r="W171">
        <f t="shared" si="65"/>
        <v>9.25</v>
      </c>
      <c r="X171">
        <f t="shared" si="66"/>
        <v>15.356341319602299</v>
      </c>
      <c r="Y171">
        <f t="shared" si="67"/>
        <v>15.451709135162558</v>
      </c>
      <c r="Z171">
        <f t="shared" si="68"/>
        <v>16.129871945714413</v>
      </c>
      <c r="AA171">
        <f t="shared" si="69"/>
        <v>14.773546324610702</v>
      </c>
      <c r="AB171">
        <f t="shared" si="70"/>
        <v>16.80803475626627</v>
      </c>
      <c r="AC171">
        <f t="shared" si="71"/>
        <v>14.095383514058845</v>
      </c>
    </row>
    <row r="172" spans="1:29" x14ac:dyDescent="0.2">
      <c r="A172">
        <v>174</v>
      </c>
      <c r="B172" t="s">
        <v>105</v>
      </c>
      <c r="C172" s="1" t="s">
        <v>2409</v>
      </c>
      <c r="D172">
        <v>12.5</v>
      </c>
      <c r="E172">
        <v>65803</v>
      </c>
      <c r="F172" t="s">
        <v>2410</v>
      </c>
      <c r="G172">
        <v>20.64</v>
      </c>
      <c r="H172" t="s">
        <v>2411</v>
      </c>
      <c r="I172">
        <v>10.220000000000001</v>
      </c>
      <c r="J172">
        <v>9.25</v>
      </c>
      <c r="K172">
        <v>14.3</v>
      </c>
      <c r="L172">
        <v>25</v>
      </c>
      <c r="M172">
        <v>440</v>
      </c>
      <c r="O172">
        <f t="shared" si="60"/>
        <v>1132033.392333521</v>
      </c>
      <c r="Q172">
        <f t="shared" si="61"/>
        <v>9.25</v>
      </c>
      <c r="R172">
        <f t="shared" si="62"/>
        <v>15.212994687097321</v>
      </c>
      <c r="T172">
        <f t="shared" si="63"/>
        <v>15.451709135162558</v>
      </c>
      <c r="U172">
        <f t="shared" si="64"/>
        <v>5.6984587715090421E-2</v>
      </c>
      <c r="W172">
        <f t="shared" si="65"/>
        <v>9.25</v>
      </c>
      <c r="X172">
        <f t="shared" si="66"/>
        <v>15.212994687097321</v>
      </c>
      <c r="Y172">
        <f t="shared" si="67"/>
        <v>15.451709135162558</v>
      </c>
      <c r="Z172">
        <f t="shared" si="68"/>
        <v>16.129871945714413</v>
      </c>
      <c r="AA172">
        <f t="shared" si="69"/>
        <v>14.773546324610702</v>
      </c>
      <c r="AB172">
        <f t="shared" si="70"/>
        <v>16.80803475626627</v>
      </c>
      <c r="AC172">
        <f t="shared" si="71"/>
        <v>14.095383514058845</v>
      </c>
    </row>
    <row r="173" spans="1:29" x14ac:dyDescent="0.2">
      <c r="A173">
        <v>176</v>
      </c>
      <c r="B173" t="s">
        <v>105</v>
      </c>
      <c r="C173" s="1" t="s">
        <v>2491</v>
      </c>
      <c r="D173">
        <v>14.5</v>
      </c>
      <c r="E173">
        <v>17524</v>
      </c>
      <c r="F173" t="s">
        <v>2492</v>
      </c>
      <c r="G173">
        <v>20.46</v>
      </c>
      <c r="H173" t="s">
        <v>2493</v>
      </c>
      <c r="I173">
        <v>12.72</v>
      </c>
      <c r="J173">
        <v>11.98</v>
      </c>
      <c r="K173">
        <v>112</v>
      </c>
      <c r="L173">
        <v>35</v>
      </c>
      <c r="M173">
        <v>406</v>
      </c>
      <c r="O173">
        <f t="shared" si="60"/>
        <v>11733123.17821696</v>
      </c>
      <c r="Q173">
        <f t="shared" si="61"/>
        <v>11.98</v>
      </c>
      <c r="R173">
        <f t="shared" si="62"/>
        <v>17.765023561351523</v>
      </c>
      <c r="T173">
        <f t="shared" si="63"/>
        <v>17.319005019008237</v>
      </c>
      <c r="U173">
        <f t="shared" si="64"/>
        <v>0.19893254011402908</v>
      </c>
      <c r="W173">
        <f t="shared" si="65"/>
        <v>11.98</v>
      </c>
      <c r="X173">
        <f t="shared" si="66"/>
        <v>17.765023561351523</v>
      </c>
      <c r="Y173">
        <f t="shared" si="67"/>
        <v>17.319005019008237</v>
      </c>
      <c r="Z173">
        <f t="shared" si="68"/>
        <v>17.997167829560095</v>
      </c>
      <c r="AA173">
        <f t="shared" si="69"/>
        <v>16.64084220845638</v>
      </c>
      <c r="AB173">
        <f t="shared" si="70"/>
        <v>18.675330640111948</v>
      </c>
      <c r="AC173">
        <f t="shared" si="71"/>
        <v>15.962679397904525</v>
      </c>
    </row>
    <row r="174" spans="1:29" x14ac:dyDescent="0.2">
      <c r="A174">
        <v>177</v>
      </c>
      <c r="B174" t="s">
        <v>105</v>
      </c>
      <c r="C174" s="1" t="s">
        <v>2491</v>
      </c>
      <c r="D174">
        <v>14.5</v>
      </c>
      <c r="E174">
        <v>17524</v>
      </c>
      <c r="F174" t="s">
        <v>2492</v>
      </c>
      <c r="G174">
        <v>20.46</v>
      </c>
      <c r="H174" t="s">
        <v>2493</v>
      </c>
      <c r="I174">
        <v>12.72</v>
      </c>
      <c r="J174">
        <v>11.98</v>
      </c>
      <c r="K174">
        <v>124</v>
      </c>
      <c r="L174">
        <v>20</v>
      </c>
      <c r="M174">
        <v>470</v>
      </c>
      <c r="O174">
        <f t="shared" si="60"/>
        <v>8884640.4513863493</v>
      </c>
      <c r="Q174">
        <f t="shared" si="61"/>
        <v>11.98</v>
      </c>
      <c r="R174">
        <f t="shared" si="62"/>
        <v>17.461526124031788</v>
      </c>
      <c r="T174">
        <f t="shared" si="63"/>
        <v>17.319005019008237</v>
      </c>
      <c r="U174">
        <f t="shared" si="64"/>
        <v>2.031226537713408E-2</v>
      </c>
      <c r="W174">
        <f t="shared" si="65"/>
        <v>11.98</v>
      </c>
      <c r="X174">
        <f t="shared" si="66"/>
        <v>17.461526124031788</v>
      </c>
      <c r="Y174">
        <f t="shared" si="67"/>
        <v>17.319005019008237</v>
      </c>
      <c r="Z174">
        <f t="shared" si="68"/>
        <v>17.997167829560095</v>
      </c>
      <c r="AA174">
        <f t="shared" si="69"/>
        <v>16.64084220845638</v>
      </c>
      <c r="AB174">
        <f t="shared" si="70"/>
        <v>18.675330640111948</v>
      </c>
      <c r="AC174">
        <f t="shared" si="71"/>
        <v>15.962679397904525</v>
      </c>
    </row>
    <row r="175" spans="1:29" x14ac:dyDescent="0.2">
      <c r="A175">
        <v>178</v>
      </c>
      <c r="B175" t="s">
        <v>105</v>
      </c>
      <c r="C175" s="1" t="s">
        <v>2491</v>
      </c>
      <c r="D175">
        <v>14.5</v>
      </c>
      <c r="E175">
        <v>17524</v>
      </c>
      <c r="F175" t="s">
        <v>2492</v>
      </c>
      <c r="G175">
        <v>20.46</v>
      </c>
      <c r="H175" t="s">
        <v>2493</v>
      </c>
      <c r="I175">
        <v>12.72</v>
      </c>
      <c r="J175">
        <v>11.98</v>
      </c>
      <c r="K175">
        <v>86.5</v>
      </c>
      <c r="L175">
        <v>20</v>
      </c>
      <c r="M175">
        <v>436</v>
      </c>
      <c r="O175">
        <f t="shared" si="60"/>
        <v>4184567.8622153597</v>
      </c>
      <c r="Q175">
        <f t="shared" si="61"/>
        <v>11.98</v>
      </c>
      <c r="R175">
        <f t="shared" si="62"/>
        <v>16.639821257013761</v>
      </c>
      <c r="T175">
        <f t="shared" si="63"/>
        <v>17.319005019008237</v>
      </c>
      <c r="U175">
        <f t="shared" si="64"/>
        <v>0.4612905825569697</v>
      </c>
      <c r="W175">
        <f t="shared" si="65"/>
        <v>11.98</v>
      </c>
      <c r="X175">
        <f t="shared" si="66"/>
        <v>16.639821257013761</v>
      </c>
      <c r="Y175">
        <f t="shared" si="67"/>
        <v>17.319005019008237</v>
      </c>
      <c r="Z175">
        <f t="shared" si="68"/>
        <v>17.997167829560095</v>
      </c>
      <c r="AA175">
        <f t="shared" si="69"/>
        <v>16.64084220845638</v>
      </c>
      <c r="AB175">
        <f t="shared" si="70"/>
        <v>18.675330640111948</v>
      </c>
      <c r="AC175">
        <f t="shared" si="71"/>
        <v>15.962679397904525</v>
      </c>
    </row>
  </sheetData>
  <phoneticPr fontId="14"/>
  <pageMargins left="0" right="0" top="0.39370078740157483" bottom="0.39370078740157483" header="0" footer="0"/>
  <pageSetup paperSize="9" orientation="portrait" horizontalDpi="0" verticalDpi="0" r:id="rId1"/>
  <headerFooter>
    <oddHeader>&amp;C&amp;A</oddHeader>
    <oddFooter>&amp;Cページ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1434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AstOccDatabase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宮下和久</cp:lastModifiedBy>
  <cp:revision>7</cp:revision>
  <dcterms:created xsi:type="dcterms:W3CDTF">2025-09-18T23:12:25Z</dcterms:created>
  <dcterms:modified xsi:type="dcterms:W3CDTF">2025-09-18T23:13:51Z</dcterms:modified>
</cp:coreProperties>
</file>